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229"/>
  <workbookPr defaultThemeVersion="124226"/>
  <mc:AlternateContent xmlns:mc="http://schemas.openxmlformats.org/markup-compatibility/2006">
    <mc:Choice Requires="x15">
      <x15ac:absPath xmlns:x15ac="http://schemas.microsoft.com/office/spreadsheetml/2010/11/ac" url="H:\RYMOJ\WEBSITE\Accomplishments\WFP 2012-2017\"/>
    </mc:Choice>
  </mc:AlternateContent>
  <bookViews>
    <workbookView xWindow="-15" yWindow="45" windowWidth="20505" windowHeight="7710" tabRatio="823" activeTab="3"/>
  </bookViews>
  <sheets>
    <sheet name="FY 2015 Sum" sheetId="51" r:id="rId1"/>
    <sheet name="GASS" sheetId="33" r:id="rId2"/>
    <sheet name="STO" sheetId="41" r:id="rId3"/>
    <sheet name="MFO 1" sheetId="40" r:id="rId4"/>
    <sheet name="MFO 2" sheetId="39" r:id="rId5"/>
    <sheet name="MFO 3" sheetId="59" r:id="rId6"/>
    <sheet name="CRM" sheetId="72" r:id="rId7"/>
    <sheet name="GAD" sheetId="44" r:id="rId8"/>
  </sheets>
  <definedNames>
    <definedName name="_xlnm.Print_Area" localSheetId="6">CRM!$A$1:$S$28</definedName>
    <definedName name="_xlnm.Print_Area" localSheetId="0">'FY 2015 Sum'!$A$1:$H$19</definedName>
    <definedName name="_xlnm.Print_Area" localSheetId="7">GAD!$A$1:$U$81</definedName>
    <definedName name="_xlnm.Print_Area" localSheetId="1">GASS!$A$1:$S$100</definedName>
    <definedName name="_xlnm.Print_Area" localSheetId="3">'MFO 1'!$A$1:$R$150</definedName>
    <definedName name="_xlnm.Print_Area" localSheetId="4">'MFO 2'!$A$1:$S$619</definedName>
    <definedName name="_xlnm.Print_Area" localSheetId="5">'MFO 3'!$A$1:$R$139</definedName>
    <definedName name="_xlnm.Print_Area" localSheetId="2">STO!$A$1:$R$147</definedName>
    <definedName name="_xlnm.Print_Titles" localSheetId="7">GAD!$1:$9</definedName>
    <definedName name="_xlnm.Print_Titles" localSheetId="1">GASS!$1:$10</definedName>
    <definedName name="_xlnm.Print_Titles" localSheetId="3">'MFO 1'!$1:$11</definedName>
    <definedName name="_xlnm.Print_Titles" localSheetId="4">'MFO 2'!$2:$9</definedName>
    <definedName name="_xlnm.Print_Titles" localSheetId="5">'MFO 3'!$2:$10</definedName>
    <definedName name="_xlnm.Print_Titles" localSheetId="2">STO!$1:$11</definedName>
  </definedNames>
  <calcPr calcId="162913"/>
  <fileRecoveryPr autoRecover="0"/>
</workbook>
</file>

<file path=xl/calcChain.xml><?xml version="1.0" encoding="utf-8"?>
<calcChain xmlns="http://schemas.openxmlformats.org/spreadsheetml/2006/main">
  <c r="R444" i="39" l="1"/>
  <c r="R443" i="39"/>
  <c r="R442" i="39"/>
  <c r="R441" i="39"/>
  <c r="R438" i="39" s="1"/>
  <c r="Q438" i="39"/>
  <c r="P438" i="39"/>
  <c r="O438" i="39"/>
  <c r="N438" i="39"/>
  <c r="L438" i="39"/>
  <c r="K438" i="39"/>
  <c r="J438" i="39"/>
  <c r="I438" i="39"/>
  <c r="H438" i="39"/>
  <c r="Q430" i="39"/>
  <c r="P430" i="39"/>
  <c r="O430" i="39"/>
  <c r="N430" i="39"/>
  <c r="R430" i="39" l="1"/>
  <c r="I406" i="39"/>
  <c r="J406" i="39"/>
  <c r="K406" i="39"/>
  <c r="L406" i="39" s="1"/>
  <c r="H406" i="39"/>
  <c r="R379" i="39" l="1"/>
  <c r="R369" i="39"/>
  <c r="R364" i="39"/>
  <c r="Q379" i="39"/>
  <c r="Q364" i="39" s="1"/>
  <c r="Q369" i="39"/>
  <c r="K379" i="39"/>
  <c r="K364" i="39" s="1"/>
  <c r="K369" i="39"/>
  <c r="L379" i="39"/>
  <c r="L364" i="39" s="1"/>
  <c r="L369" i="39"/>
  <c r="Q348" i="39"/>
  <c r="Q343" i="39"/>
  <c r="Q338" i="39"/>
  <c r="Q309" i="39"/>
  <c r="Q302" i="39"/>
  <c r="Q287" i="39"/>
  <c r="Q285" i="39" s="1"/>
  <c r="R348" i="39"/>
  <c r="R343" i="39"/>
  <c r="R338" i="39"/>
  <c r="R332" i="39" s="1"/>
  <c r="R309" i="39"/>
  <c r="R302" i="39"/>
  <c r="R287" i="39"/>
  <c r="R285" i="39" s="1"/>
  <c r="K348" i="39"/>
  <c r="K343" i="39"/>
  <c r="K338" i="39"/>
  <c r="K309" i="39"/>
  <c r="K302" i="39"/>
  <c r="K287" i="39"/>
  <c r="K285" i="39" s="1"/>
  <c r="L343" i="39"/>
  <c r="L338" i="39"/>
  <c r="L287" i="39"/>
  <c r="L285" i="39" s="1"/>
  <c r="L332" i="39" l="1"/>
  <c r="K332" i="39"/>
  <c r="K280" i="39" s="1"/>
  <c r="K277" i="39" s="1"/>
  <c r="Q332" i="39"/>
  <c r="Q280" i="39" s="1"/>
  <c r="Q277" i="39" s="1"/>
  <c r="R280" i="39"/>
  <c r="R277" i="39" s="1"/>
  <c r="I120" i="59"/>
  <c r="J120" i="59"/>
  <c r="K120" i="59"/>
  <c r="L120" i="59"/>
  <c r="N120" i="59"/>
  <c r="O120" i="59"/>
  <c r="P120" i="59"/>
  <c r="Q120" i="59"/>
  <c r="R120" i="59"/>
  <c r="H120" i="59"/>
  <c r="R28" i="39" l="1"/>
  <c r="C10" i="72" l="1"/>
  <c r="C11" i="72" s="1"/>
  <c r="G10" i="72"/>
  <c r="G11" i="72" s="1"/>
  <c r="K10" i="72"/>
  <c r="O10" i="72"/>
  <c r="O11" i="72" s="1"/>
  <c r="Q10" i="72"/>
  <c r="Q11" i="72" s="1"/>
  <c r="Q17" i="72" s="1"/>
  <c r="R10" i="72"/>
  <c r="K11" i="72"/>
  <c r="C12" i="72"/>
  <c r="C13" i="72" s="1"/>
  <c r="E12" i="72"/>
  <c r="E13" i="72" s="1"/>
  <c r="G12" i="72"/>
  <c r="G13" i="72" s="1"/>
  <c r="I12" i="72"/>
  <c r="K12" i="72"/>
  <c r="K13" i="72" s="1"/>
  <c r="M12" i="72"/>
  <c r="M13" i="72" s="1"/>
  <c r="O12" i="72"/>
  <c r="R12" i="72"/>
  <c r="C14" i="72"/>
  <c r="E14" i="72"/>
  <c r="G14" i="72"/>
  <c r="G15" i="72" s="1"/>
  <c r="I14" i="72"/>
  <c r="I15" i="72" s="1"/>
  <c r="K14" i="72"/>
  <c r="K16" i="72" s="1"/>
  <c r="M14" i="72"/>
  <c r="O14" i="72"/>
  <c r="R14" i="72"/>
  <c r="C15" i="72"/>
  <c r="B16" i="72"/>
  <c r="D16" i="72"/>
  <c r="F16" i="72"/>
  <c r="H16" i="72"/>
  <c r="J16" i="72"/>
  <c r="L16" i="72"/>
  <c r="N16" i="72"/>
  <c r="P16" i="72"/>
  <c r="B17" i="72"/>
  <c r="D17" i="72"/>
  <c r="R16" i="72" l="1"/>
  <c r="K15" i="72"/>
  <c r="K17" i="72" s="1"/>
  <c r="M16" i="72"/>
  <c r="E16" i="72"/>
  <c r="I16" i="72"/>
  <c r="S12" i="72"/>
  <c r="S10" i="72"/>
  <c r="O16" i="72"/>
  <c r="C16" i="72"/>
  <c r="S14" i="72"/>
  <c r="G17" i="72"/>
  <c r="S16" i="72"/>
  <c r="G16" i="72"/>
  <c r="M15" i="72"/>
  <c r="M17" i="72" s="1"/>
  <c r="E15" i="72"/>
  <c r="E17" i="72" s="1"/>
  <c r="O13" i="72"/>
  <c r="S11" i="72"/>
  <c r="O15" i="72"/>
  <c r="I13" i="72"/>
  <c r="I17" i="72" s="1"/>
  <c r="C17" i="72"/>
  <c r="Q16" i="72"/>
  <c r="R15" i="33"/>
  <c r="J250" i="39"/>
  <c r="J248" i="39" s="1"/>
  <c r="O238" i="39"/>
  <c r="O236" i="39" s="1"/>
  <c r="I250" i="39"/>
  <c r="I248" i="39" s="1"/>
  <c r="F149" i="39"/>
  <c r="J236" i="39"/>
  <c r="P261" i="39"/>
  <c r="P259" i="39" s="1"/>
  <c r="O261" i="39"/>
  <c r="O259" i="39" s="1"/>
  <c r="P250" i="39"/>
  <c r="P248" i="39" s="1"/>
  <c r="O250" i="39"/>
  <c r="O248" i="39" s="1"/>
  <c r="P238" i="39"/>
  <c r="P236" i="39" s="1"/>
  <c r="R265" i="39"/>
  <c r="R263" i="39"/>
  <c r="R261" i="39" s="1"/>
  <c r="R259" i="39" s="1"/>
  <c r="R256" i="39"/>
  <c r="R252" i="39"/>
  <c r="R250" i="39" s="1"/>
  <c r="R245" i="39"/>
  <c r="R243" i="39"/>
  <c r="R240" i="39"/>
  <c r="P228" i="39"/>
  <c r="S228" i="39"/>
  <c r="O228" i="39"/>
  <c r="R231" i="39"/>
  <c r="R230" i="39"/>
  <c r="P223" i="39"/>
  <c r="O223" i="39"/>
  <c r="R226" i="39"/>
  <c r="R225" i="39"/>
  <c r="R219" i="39"/>
  <c r="R221" i="39"/>
  <c r="O212" i="39"/>
  <c r="P212" i="39"/>
  <c r="R215" i="39"/>
  <c r="R214" i="39"/>
  <c r="P207" i="39"/>
  <c r="O207" i="39"/>
  <c r="R210" i="39"/>
  <c r="R209" i="39"/>
  <c r="R205" i="39"/>
  <c r="R203" i="39"/>
  <c r="R199" i="39"/>
  <c r="R198" i="39"/>
  <c r="P196" i="39"/>
  <c r="P194" i="39" s="1"/>
  <c r="O196" i="39"/>
  <c r="O194" i="39" s="1"/>
  <c r="R192" i="39"/>
  <c r="R191" i="39"/>
  <c r="P189" i="39"/>
  <c r="O189" i="39"/>
  <c r="R187" i="39"/>
  <c r="R186" i="39"/>
  <c r="P184" i="39"/>
  <c r="P178" i="39" s="1"/>
  <c r="O184" i="39"/>
  <c r="R182" i="39"/>
  <c r="R180" i="39"/>
  <c r="R176" i="39"/>
  <c r="R175" i="39"/>
  <c r="P173" i="39"/>
  <c r="O173" i="39"/>
  <c r="O171" i="39" s="1"/>
  <c r="R162" i="39"/>
  <c r="R161" i="39"/>
  <c r="R167" i="39"/>
  <c r="R166" i="39"/>
  <c r="P164" i="39"/>
  <c r="O164" i="39"/>
  <c r="P159" i="39"/>
  <c r="O159" i="39"/>
  <c r="H147" i="39"/>
  <c r="L248" i="39"/>
  <c r="L233" i="39" s="1"/>
  <c r="L238" i="39"/>
  <c r="L217" i="39"/>
  <c r="L201" i="39"/>
  <c r="L178" i="39"/>
  <c r="L153" i="39"/>
  <c r="O47" i="39"/>
  <c r="P47" i="39"/>
  <c r="O522" i="39"/>
  <c r="P522" i="39"/>
  <c r="Q522" i="39"/>
  <c r="N522" i="39"/>
  <c r="Q423" i="39"/>
  <c r="P423" i="39"/>
  <c r="O423" i="39"/>
  <c r="N423" i="39"/>
  <c r="L348" i="39"/>
  <c r="L309" i="39"/>
  <c r="L302" i="39"/>
  <c r="I236" i="39"/>
  <c r="J217" i="39"/>
  <c r="I217" i="39"/>
  <c r="J201" i="39"/>
  <c r="I201" i="39"/>
  <c r="J178" i="39"/>
  <c r="I178" i="39"/>
  <c r="L171" i="39"/>
  <c r="L123" i="39"/>
  <c r="J123" i="39"/>
  <c r="I123" i="39"/>
  <c r="L118" i="39"/>
  <c r="L113" i="39" s="1"/>
  <c r="J113" i="39"/>
  <c r="J111" i="39" s="1"/>
  <c r="I113" i="39"/>
  <c r="I111" i="39" s="1"/>
  <c r="R108" i="39"/>
  <c r="R25" i="39" s="1"/>
  <c r="P108" i="39"/>
  <c r="O108" i="39"/>
  <c r="L106" i="39"/>
  <c r="L105" i="39"/>
  <c r="L101" i="39"/>
  <c r="L100" i="39"/>
  <c r="L92" i="39"/>
  <c r="J92" i="39"/>
  <c r="I92" i="39"/>
  <c r="L77" i="39"/>
  <c r="J77" i="39"/>
  <c r="I77" i="39"/>
  <c r="L75" i="39"/>
  <c r="R75" i="39" s="1"/>
  <c r="L74" i="39"/>
  <c r="R74" i="39" s="1"/>
  <c r="L68" i="39"/>
  <c r="L67" i="39"/>
  <c r="L65" i="39"/>
  <c r="L63" i="39"/>
  <c r="L62" i="39"/>
  <c r="L58" i="39"/>
  <c r="L56" i="39"/>
  <c r="L54" i="39" s="1"/>
  <c r="P54" i="39"/>
  <c r="O54" i="39"/>
  <c r="J54" i="39"/>
  <c r="I54" i="39"/>
  <c r="L52" i="39"/>
  <c r="I51" i="39"/>
  <c r="L51" i="39" s="1"/>
  <c r="L49" i="39"/>
  <c r="L45" i="39"/>
  <c r="L44" i="39"/>
  <c r="L42" i="39"/>
  <c r="L40" i="39"/>
  <c r="L39" i="39"/>
  <c r="J31" i="39"/>
  <c r="I31" i="39"/>
  <c r="R20" i="39"/>
  <c r="R10" i="39"/>
  <c r="R432" i="39"/>
  <c r="R433" i="39"/>
  <c r="R434" i="39"/>
  <c r="R456" i="39"/>
  <c r="R228" i="39" l="1"/>
  <c r="R248" i="39"/>
  <c r="O178" i="39"/>
  <c r="I28" i="39"/>
  <c r="P28" i="39"/>
  <c r="L28" i="39"/>
  <c r="L280" i="39"/>
  <c r="L277" i="39" s="1"/>
  <c r="R212" i="39"/>
  <c r="L147" i="39"/>
  <c r="L143" i="39" s="1"/>
  <c r="J28" i="39"/>
  <c r="O28" i="39"/>
  <c r="R236" i="39"/>
  <c r="R233" i="39" s="1"/>
  <c r="O17" i="72"/>
  <c r="R207" i="39"/>
  <c r="R196" i="39"/>
  <c r="P201" i="39"/>
  <c r="R223" i="39"/>
  <c r="R217" i="39" s="1"/>
  <c r="O153" i="39"/>
  <c r="J108" i="39"/>
  <c r="J25" i="39" s="1"/>
  <c r="I147" i="39"/>
  <c r="P217" i="39"/>
  <c r="R194" i="39"/>
  <c r="O233" i="39"/>
  <c r="R159" i="39"/>
  <c r="R173" i="39"/>
  <c r="R171" i="39" s="1"/>
  <c r="J233" i="39"/>
  <c r="O25" i="39"/>
  <c r="P171" i="39"/>
  <c r="P233" i="39"/>
  <c r="I108" i="39"/>
  <c r="I25" i="39" s="1"/>
  <c r="J147" i="39"/>
  <c r="R164" i="39"/>
  <c r="R189" i="39"/>
  <c r="O201" i="39"/>
  <c r="O217" i="39"/>
  <c r="R238" i="39"/>
  <c r="P153" i="39"/>
  <c r="P25" i="39"/>
  <c r="R184" i="39"/>
  <c r="S13" i="72"/>
  <c r="S15" i="72"/>
  <c r="I233" i="39"/>
  <c r="L111" i="39"/>
  <c r="L108" i="39" s="1"/>
  <c r="S17" i="72" l="1"/>
  <c r="R153" i="39"/>
  <c r="R201" i="39"/>
  <c r="P147" i="39"/>
  <c r="I143" i="39"/>
  <c r="O147" i="39"/>
  <c r="O143" i="39" s="1"/>
  <c r="R178" i="39"/>
  <c r="R14" i="40"/>
  <c r="R20" i="59"/>
  <c r="R15" i="59"/>
  <c r="R147" i="39" l="1"/>
  <c r="R143" i="39" s="1"/>
  <c r="F10" i="51"/>
  <c r="S90" i="33" l="1"/>
  <c r="S86" i="33"/>
  <c r="S85" i="33"/>
  <c r="S77" i="33"/>
  <c r="S73" i="33"/>
  <c r="S63" i="33"/>
  <c r="S62" i="33"/>
  <c r="S55" i="33"/>
  <c r="S52" i="33"/>
  <c r="S51" i="33"/>
  <c r="S78" i="33"/>
  <c r="S74" i="33"/>
  <c r="S72" i="33"/>
  <c r="S80" i="33"/>
  <c r="S98" i="33" l="1"/>
  <c r="S45" i="33"/>
  <c r="S84" i="33"/>
  <c r="S88" i="33"/>
  <c r="S67" i="33"/>
  <c r="S69" i="33"/>
  <c r="S46" i="33"/>
  <c r="S61" i="33"/>
  <c r="S37" i="33"/>
  <c r="S83" i="33"/>
  <c r="S44" i="33"/>
  <c r="S33" i="33" l="1"/>
  <c r="S18" i="33"/>
  <c r="S27" i="33"/>
  <c r="S23" i="33" l="1"/>
  <c r="S15" i="33"/>
  <c r="S13" i="33" l="1"/>
</calcChain>
</file>

<file path=xl/comments1.xml><?xml version="1.0" encoding="utf-8"?>
<comments xmlns="http://schemas.openxmlformats.org/spreadsheetml/2006/main">
  <authors>
    <author>DENR</author>
  </authors>
  <commentList>
    <comment ref="A63" authorId="0" shapeId="0">
      <text>
        <r>
          <rPr>
            <b/>
            <sz val="9"/>
            <color indexed="81"/>
            <rFont val="Tahoma"/>
            <family val="2"/>
          </rPr>
          <t>DENR:</t>
        </r>
        <r>
          <rPr>
            <sz val="9"/>
            <color indexed="81"/>
            <rFont val="Tahoma"/>
            <family val="2"/>
          </rPr>
          <t xml:space="preserve">
2. e.</t>
        </r>
      </text>
    </comment>
  </commentList>
</comments>
</file>

<file path=xl/comments2.xml><?xml version="1.0" encoding="utf-8"?>
<comments xmlns="http://schemas.openxmlformats.org/spreadsheetml/2006/main">
  <authors>
    <author>DENR</author>
    <author>NGP-SOCOT</author>
  </authors>
  <commentList>
    <comment ref="R35" authorId="0" shapeId="0">
      <text>
        <r>
          <rPr>
            <b/>
            <sz val="9"/>
            <color indexed="81"/>
            <rFont val="Tahoma"/>
            <family val="2"/>
          </rPr>
          <t>DENR:</t>
        </r>
        <r>
          <rPr>
            <sz val="9"/>
            <color indexed="81"/>
            <rFont val="Tahoma"/>
            <family val="2"/>
          </rPr>
          <t>32,145</t>
        </r>
      </text>
    </comment>
    <comment ref="R273" authorId="0" shapeId="0">
      <text>
        <r>
          <rPr>
            <b/>
            <sz val="9"/>
            <color indexed="81"/>
            <rFont val="Tahoma"/>
            <family val="2"/>
          </rPr>
          <t>DENR:</t>
        </r>
        <r>
          <rPr>
            <sz val="9"/>
            <color indexed="81"/>
            <rFont val="Tahoma"/>
            <family val="2"/>
          </rPr>
          <t xml:space="preserve">
22,888</t>
        </r>
      </text>
    </comment>
    <comment ref="R406" authorId="0" shapeId="0">
      <text>
        <r>
          <rPr>
            <b/>
            <sz val="9"/>
            <color indexed="81"/>
            <rFont val="Tahoma"/>
            <family val="2"/>
          </rPr>
          <t>DENR:</t>
        </r>
        <r>
          <rPr>
            <sz val="9"/>
            <color indexed="81"/>
            <rFont val="Tahoma"/>
            <family val="2"/>
          </rPr>
          <t xml:space="preserve">
6,737</t>
        </r>
      </text>
    </comment>
    <comment ref="R426" authorId="0" shapeId="0">
      <text>
        <r>
          <rPr>
            <b/>
            <sz val="9"/>
            <color indexed="81"/>
            <rFont val="Tahoma"/>
            <family val="2"/>
          </rPr>
          <t>DENR:</t>
        </r>
        <r>
          <rPr>
            <sz val="9"/>
            <color indexed="81"/>
            <rFont val="Tahoma"/>
            <family val="2"/>
          </rPr>
          <t xml:space="preserve">
960</t>
        </r>
      </text>
    </comment>
    <comment ref="A610" authorId="1" shapeId="0">
      <text>
        <r>
          <rPr>
            <b/>
            <sz val="9"/>
            <color indexed="81"/>
            <rFont val="Tahoma"/>
            <family val="2"/>
          </rPr>
          <t>NGP-SOCOT:</t>
        </r>
        <r>
          <rPr>
            <sz val="9"/>
            <color indexed="81"/>
            <rFont val="Tahoma"/>
            <family val="2"/>
          </rPr>
          <t xml:space="preserve">
Feb. 18, 2014</t>
        </r>
      </text>
    </comment>
  </commentList>
</comments>
</file>

<file path=xl/sharedStrings.xml><?xml version="1.0" encoding="utf-8"?>
<sst xmlns="http://schemas.openxmlformats.org/spreadsheetml/2006/main" count="1644" uniqueCount="597">
  <si>
    <t>TOTAL</t>
  </si>
  <si>
    <t>(6)</t>
  </si>
  <si>
    <t>(9)</t>
  </si>
  <si>
    <t>Physical</t>
  </si>
  <si>
    <t>Financial</t>
  </si>
  <si>
    <t>Q1</t>
  </si>
  <si>
    <t>Q2</t>
  </si>
  <si>
    <t>Q3</t>
  </si>
  <si>
    <t>Q4</t>
  </si>
  <si>
    <t>Estimate</t>
  </si>
  <si>
    <t>(7= 3+4+5+6)</t>
  </si>
  <si>
    <t>(10)</t>
  </si>
  <si>
    <t>(11)</t>
  </si>
  <si>
    <t>(12= 8+9+10+11)</t>
  </si>
  <si>
    <t>(2)</t>
  </si>
  <si>
    <t>(3)</t>
  </si>
  <si>
    <t>(4)</t>
  </si>
  <si>
    <t>(5)</t>
  </si>
  <si>
    <t>(8)</t>
  </si>
  <si>
    <t>Province/ Municipality</t>
  </si>
  <si>
    <t>Recommending Approval:</t>
  </si>
  <si>
    <t>(In Thousand Pesos)</t>
  </si>
  <si>
    <t xml:space="preserve"> </t>
  </si>
  <si>
    <t>P / A / P Code</t>
  </si>
  <si>
    <t xml:space="preserve">Department of Environment and Natural Resources </t>
  </si>
  <si>
    <t>Exp. Class</t>
  </si>
  <si>
    <t>UC</t>
  </si>
  <si>
    <t>Prepared by:</t>
  </si>
  <si>
    <t>Performance Indicator/s</t>
  </si>
  <si>
    <t>Approved:</t>
  </si>
  <si>
    <t>PS</t>
  </si>
  <si>
    <t>MOE</t>
  </si>
  <si>
    <t>CO</t>
  </si>
  <si>
    <t>South Cotabato</t>
  </si>
  <si>
    <t>Sarangani</t>
  </si>
  <si>
    <t>(no.)</t>
  </si>
  <si>
    <t>delivered (no.)</t>
  </si>
  <si>
    <t>CA's prepared (no.)</t>
  </si>
  <si>
    <t>acted upon (no.)</t>
  </si>
  <si>
    <t>submitted (no.)</t>
  </si>
  <si>
    <t>Total</t>
  </si>
  <si>
    <t>MOOE</t>
  </si>
  <si>
    <t>tenure holders</t>
  </si>
  <si>
    <t>monitored (no.)</t>
  </si>
  <si>
    <t>area protected (ha.)</t>
  </si>
  <si>
    <t xml:space="preserve"> A.03.g. 2 Permit Issuance and</t>
  </si>
  <si>
    <t>-</t>
  </si>
  <si>
    <t xml:space="preserve">wildlife permits issued (no) </t>
  </si>
  <si>
    <t>Permit holders monitored (no)</t>
  </si>
  <si>
    <t xml:space="preserve">           and Protection </t>
  </si>
  <si>
    <t xml:space="preserve">   CENRO Banga</t>
  </si>
  <si>
    <t xml:space="preserve">   CENRO Gensan</t>
  </si>
  <si>
    <t>area planted (ha.)</t>
  </si>
  <si>
    <t>site prepared (ha.)</t>
  </si>
  <si>
    <t>partners/institution</t>
  </si>
  <si>
    <t>engaged (no.)</t>
  </si>
  <si>
    <t>area maintained and</t>
  </si>
  <si>
    <t>protected (ha.)</t>
  </si>
  <si>
    <t xml:space="preserve">(with GIS-generated </t>
  </si>
  <si>
    <t>map by site by mun.)</t>
  </si>
  <si>
    <t>A.03.d Management of Protected Areas,</t>
  </si>
  <si>
    <t xml:space="preserve">           Wildlife,Coastal and Marine </t>
  </si>
  <si>
    <t xml:space="preserve">           Resources Areas</t>
  </si>
  <si>
    <t>report submitted (no.)</t>
  </si>
  <si>
    <t>MFO 1</t>
  </si>
  <si>
    <t xml:space="preserve">        ENR Sector Plans, Programs and </t>
  </si>
  <si>
    <t xml:space="preserve">        Projects</t>
  </si>
  <si>
    <t>reports submitted w/</t>
  </si>
  <si>
    <t>monthly breakdown</t>
  </si>
  <si>
    <t>disseminated for the NGP (no.)</t>
  </si>
  <si>
    <t>Updated/prepared proposals</t>
  </si>
  <si>
    <t>and Work and Financial Plan</t>
  </si>
  <si>
    <t xml:space="preserve">         Proposal</t>
  </si>
  <si>
    <t xml:space="preserve">         Financial Plan</t>
  </si>
  <si>
    <t xml:space="preserve">             Systems Development and</t>
  </si>
  <si>
    <t xml:space="preserve">             Maintenance</t>
  </si>
  <si>
    <t>maintained (no.)</t>
  </si>
  <si>
    <t>information archived</t>
  </si>
  <si>
    <t xml:space="preserve">electronically and </t>
  </si>
  <si>
    <t>manually (no.)</t>
  </si>
  <si>
    <t>(FMS, LMS, PAWCZMS</t>
  </si>
  <si>
    <t>and ERDS)</t>
  </si>
  <si>
    <t xml:space="preserve">    </t>
  </si>
  <si>
    <t>copies)</t>
  </si>
  <si>
    <t xml:space="preserve">    of Voice, Safety Security</t>
  </si>
  <si>
    <t xml:space="preserve">    Equipments System (SSES) &amp;</t>
  </si>
  <si>
    <t xml:space="preserve">    Data connectivity operation</t>
  </si>
  <si>
    <t>DENR offices with</t>
  </si>
  <si>
    <t>VOIP maintained &amp;</t>
  </si>
  <si>
    <t>operationalized (no.)</t>
  </si>
  <si>
    <t>Safety &amp; Security</t>
  </si>
  <si>
    <t>Equipments system</t>
  </si>
  <si>
    <t>maintained/monitored</t>
  </si>
  <si>
    <t>Website maintained (no.)</t>
  </si>
  <si>
    <t>ICT equipment</t>
  </si>
  <si>
    <t>managed and</t>
  </si>
  <si>
    <t>attended/conducted</t>
  </si>
  <si>
    <t>statistical activities</t>
  </si>
  <si>
    <t>conducted/</t>
  </si>
  <si>
    <t>coordinated</t>
  </si>
  <si>
    <t>(hanging of streamers</t>
  </si>
  <si>
    <t xml:space="preserve"> tree planting and</t>
  </si>
  <si>
    <t xml:space="preserve"> statistical exhibit)</t>
  </si>
  <si>
    <t xml:space="preserve">         of Technical and Popular Materials in</t>
  </si>
  <si>
    <t xml:space="preserve">         the Conservation and Development of</t>
  </si>
  <si>
    <t xml:space="preserve">         Natural Resources Including </t>
  </si>
  <si>
    <t xml:space="preserve">         Environmental Education</t>
  </si>
  <si>
    <t xml:space="preserve">IEC Plan Formulated and </t>
  </si>
  <si>
    <t>Implemented(no.)</t>
  </si>
  <si>
    <t>press/photo releases</t>
  </si>
  <si>
    <t>displayed (no.)</t>
  </si>
  <si>
    <t>production &amp; airing of radio</t>
  </si>
  <si>
    <t>conducted, no.</t>
  </si>
  <si>
    <t xml:space="preserve">meetings hosted/ </t>
  </si>
  <si>
    <t>Local newspapers</t>
  </si>
  <si>
    <t>GENDER AND DEVELOPMENT</t>
  </si>
  <si>
    <t>DEPARTMENT/REGION:</t>
  </si>
  <si>
    <t>PROGRAM/PROJECT/ACTIVITY:</t>
  </si>
  <si>
    <t>GAD-Related Activities</t>
  </si>
  <si>
    <t xml:space="preserve"> TARGET</t>
  </si>
  <si>
    <t xml:space="preserve"> BUDGET (P'000)</t>
  </si>
  <si>
    <t>LOCATION</t>
  </si>
  <si>
    <t>PROGRAM/PROJECT</t>
  </si>
  <si>
    <t>GENDER-RELATED/</t>
  </si>
  <si>
    <t>GAD OBJECTIVES</t>
  </si>
  <si>
    <t>IDENTIFIED</t>
  </si>
  <si>
    <t>GAD</t>
  </si>
  <si>
    <t>REMARKS</t>
  </si>
  <si>
    <t>ACTIVITY</t>
  </si>
  <si>
    <t>ISSUES/CONCERN</t>
  </si>
  <si>
    <t>GAD ACTIVITY</t>
  </si>
  <si>
    <t>PERFORMANCE</t>
  </si>
  <si>
    <t>1st</t>
  </si>
  <si>
    <t>2nd</t>
  </si>
  <si>
    <t>3rd</t>
  </si>
  <si>
    <t>4th</t>
  </si>
  <si>
    <t>INDICATOR</t>
  </si>
  <si>
    <t>Qtr.</t>
  </si>
  <si>
    <t xml:space="preserve">     -</t>
  </si>
  <si>
    <t>MFO 2</t>
  </si>
  <si>
    <t>- Need to strengthen/en-</t>
  </si>
  <si>
    <t>Identify &amp; analyze critical</t>
  </si>
  <si>
    <t>Organize &amp; provide</t>
  </si>
  <si>
    <t xml:space="preserve"> po/women's group</t>
  </si>
  <si>
    <t>hance capabilities of</t>
  </si>
  <si>
    <t>training needs  that may</t>
  </si>
  <si>
    <t>needed assistance</t>
  </si>
  <si>
    <t>organized/strengthened</t>
  </si>
  <si>
    <t>people both in the internal</t>
  </si>
  <si>
    <t>include, but not limited to</t>
  </si>
  <si>
    <t>to ENR women's</t>
  </si>
  <si>
    <t>Need to enhance capa-</t>
  </si>
  <si>
    <t>po/women's group</t>
  </si>
  <si>
    <t xml:space="preserve">bilities of people both in </t>
  </si>
  <si>
    <t>organized/strength-</t>
  </si>
  <si>
    <t>the internal orgn. &amp; ENR</t>
  </si>
  <si>
    <t>ened (no.)</t>
  </si>
  <si>
    <t>target partners/benefi-</t>
  </si>
  <si>
    <t>the following:</t>
  </si>
  <si>
    <t>group in the upland/</t>
  </si>
  <si>
    <t>ciaries</t>
  </si>
  <si>
    <t>- leadership and</t>
  </si>
  <si>
    <t>coastal areas</t>
  </si>
  <si>
    <t xml:space="preserve">   empowerment</t>
  </si>
  <si>
    <t>- livelihood skills dev't.</t>
  </si>
  <si>
    <t>-handling conflicts &amp;</t>
  </si>
  <si>
    <t xml:space="preserve"> difficult relationships</t>
  </si>
  <si>
    <t>GAD/Women's</t>
  </si>
  <si>
    <t>special events par-</t>
  </si>
  <si>
    <t>Month Celebration</t>
  </si>
  <si>
    <t>ticipated/conducted</t>
  </si>
  <si>
    <t>(no.) (GAD month-</t>
  </si>
  <si>
    <t>March Celebration)</t>
  </si>
  <si>
    <t>MFO 2/MFO 3</t>
  </si>
  <si>
    <t>Capability</t>
  </si>
  <si>
    <t>trainings/meetings</t>
  </si>
  <si>
    <t>Enhancement/Staff</t>
  </si>
  <si>
    <t>Development</t>
  </si>
  <si>
    <t>GMS/HRD</t>
  </si>
  <si>
    <t>Need to enhance support</t>
  </si>
  <si>
    <t>To improve support</t>
  </si>
  <si>
    <t>Implement Wellness</t>
  </si>
  <si>
    <t xml:space="preserve">system/service to ease </t>
  </si>
  <si>
    <t xml:space="preserve">system for working </t>
  </si>
  <si>
    <t>Program</t>
  </si>
  <si>
    <t xml:space="preserve">the multiple burden to </t>
  </si>
  <si>
    <t>parents; reduce stress;</t>
  </si>
  <si>
    <t>-Fitness Area/Room</t>
  </si>
  <si>
    <t>working parents/</t>
  </si>
  <si>
    <t>increase productivity</t>
  </si>
  <si>
    <t>Established (no.)</t>
  </si>
  <si>
    <t>employees</t>
  </si>
  <si>
    <t>STO/Data Manage-</t>
  </si>
  <si>
    <t>-Need to enhance avail-</t>
  </si>
  <si>
    <t>Provide bases for deve-</t>
  </si>
  <si>
    <t>Collect/maintain</t>
  </si>
  <si>
    <t>Data collected/</t>
  </si>
  <si>
    <t>ment</t>
  </si>
  <si>
    <t>ability of gender specific</t>
  </si>
  <si>
    <t>loping more gender-</t>
  </si>
  <si>
    <t>disaggregated data</t>
  </si>
  <si>
    <t>maintained/updated</t>
  </si>
  <si>
    <t>data on women's actual</t>
  </si>
  <si>
    <t>responsive policies,</t>
  </si>
  <si>
    <t>(personnel &amp; other</t>
  </si>
  <si>
    <t>involvement in ENR sector</t>
  </si>
  <si>
    <t>programs, projects &amp;</t>
  </si>
  <si>
    <t>stakeholders)</t>
  </si>
  <si>
    <t>dev't. activities</t>
  </si>
  <si>
    <t>strategies</t>
  </si>
  <si>
    <t>PENRO South Cotabato</t>
  </si>
  <si>
    <t>DEPARTMENT OF ENVIRONMENT AND NATURAL RESOURCES</t>
  </si>
  <si>
    <t>(IN P'000)</t>
  </si>
  <si>
    <t xml:space="preserve">AGENCY/BUREAU/OFFICE:  </t>
  </si>
  <si>
    <t xml:space="preserve">      - Provision of PAs Facilities</t>
  </si>
  <si>
    <t>bidding conducted/contract/</t>
  </si>
  <si>
    <t xml:space="preserve"> A.02 SUPPORT TO OPERATIONS</t>
  </si>
  <si>
    <t xml:space="preserve"> A.02.a  Data Management </t>
  </si>
  <si>
    <t xml:space="preserve"> 1. Application  and data base build-up and</t>
  </si>
  <si>
    <t xml:space="preserve">     maintenance</t>
  </si>
  <si>
    <t xml:space="preserve"> 3. Management and maintenance</t>
  </si>
  <si>
    <t xml:space="preserve"> 4. Management and  maintenance</t>
  </si>
  <si>
    <t xml:space="preserve">     of ICT resources</t>
  </si>
  <si>
    <t xml:space="preserve">     statistical activities</t>
  </si>
  <si>
    <t xml:space="preserve"> A.02.b  Production and Dissemination </t>
  </si>
  <si>
    <t xml:space="preserve"> 1. Formulation  and Implementation of </t>
  </si>
  <si>
    <t xml:space="preserve">     Annual IEC Plan </t>
  </si>
  <si>
    <t xml:space="preserve"> 2. Production and dissemination of </t>
  </si>
  <si>
    <t xml:space="preserve">leaflet, two titles, (no. of </t>
  </si>
  <si>
    <t xml:space="preserve">tarpaulin printed and </t>
  </si>
  <si>
    <t>lecture and/or presentation</t>
  </si>
  <si>
    <t xml:space="preserve">forum, symposia or </t>
  </si>
  <si>
    <t xml:space="preserve"> 3. Undertake environmental education</t>
  </si>
  <si>
    <t xml:space="preserve">     E-library and/or provision of library services</t>
  </si>
  <si>
    <t xml:space="preserve"> MFO 1  ECOSYSTEM POLICY SERVICES</t>
  </si>
  <si>
    <t xml:space="preserve"> A.03.a Formulation and Monitoring of </t>
  </si>
  <si>
    <t xml:space="preserve"> FORESTRY</t>
  </si>
  <si>
    <t xml:space="preserve">  b. Quarterly Statistical Reporting </t>
  </si>
  <si>
    <t xml:space="preserve">      System (SRS)</t>
  </si>
  <si>
    <t xml:space="preserve">       Price Survey</t>
  </si>
  <si>
    <t xml:space="preserve">        National Greening Program</t>
  </si>
  <si>
    <t xml:space="preserve"> 1.  Preparation and Review of Annual</t>
  </si>
  <si>
    <t xml:space="preserve">     Budget/Target Proposal and Physical</t>
  </si>
  <si>
    <t xml:space="preserve">     and Financial Plan</t>
  </si>
  <si>
    <t xml:space="preserve"> 2. Monitoring and Evaluation of</t>
  </si>
  <si>
    <t xml:space="preserve">     Accomplishments</t>
  </si>
  <si>
    <t xml:space="preserve"> Protected Areas Wildlife Coastal and Marine</t>
  </si>
  <si>
    <t xml:space="preserve"> PS Requirements</t>
  </si>
  <si>
    <t xml:space="preserve">  MFO 2   ECOSYSTEM MANAGEMENT </t>
  </si>
  <si>
    <t xml:space="preserve">                SERVICES</t>
  </si>
  <si>
    <t xml:space="preserve"> A.03.b Forest Development, Rehabilitation </t>
  </si>
  <si>
    <t xml:space="preserve">    &gt;Social mobilization</t>
  </si>
  <si>
    <t xml:space="preserve">    *IEC</t>
  </si>
  <si>
    <t xml:space="preserve">     Established Plantations</t>
  </si>
  <si>
    <t xml:space="preserve"> A.03.d.3 Management of Coastal and</t>
  </si>
  <si>
    <t xml:space="preserve">             Regulations</t>
  </si>
  <si>
    <t xml:space="preserve"> A.03.c Land Survey, Disposition and</t>
  </si>
  <si>
    <t xml:space="preserve"> MFO 3  ECOSYSTEM REGULATION SERVICES</t>
  </si>
  <si>
    <t xml:space="preserve"> A.03.g Enforcement of Laws, Rules and</t>
  </si>
  <si>
    <t xml:space="preserve"> A.03.g.1 Permit Issuance and Monitoring </t>
  </si>
  <si>
    <t xml:space="preserve">               of Forest and Forest Resources Use</t>
  </si>
  <si>
    <t xml:space="preserve">                 Monitoring of Land and Land</t>
  </si>
  <si>
    <t xml:space="preserve">                 Resource Use</t>
  </si>
  <si>
    <t xml:space="preserve">                Resource Management</t>
  </si>
  <si>
    <t xml:space="preserve">                Agreement and Monitoring</t>
  </si>
  <si>
    <t xml:space="preserve">               of Protected Areas,</t>
  </si>
  <si>
    <t xml:space="preserve">               Resources</t>
  </si>
  <si>
    <t xml:space="preserve">               Wildlife, Coastal and Marine</t>
  </si>
  <si>
    <r>
      <t xml:space="preserve">  </t>
    </r>
    <r>
      <rPr>
        <sz val="12"/>
        <color theme="1"/>
        <rFont val="Calibri"/>
        <family val="2"/>
      </rPr>
      <t>●</t>
    </r>
    <r>
      <rPr>
        <sz val="10.199999999999999"/>
        <color theme="1"/>
        <rFont val="Arial Narrow"/>
        <family val="2"/>
      </rPr>
      <t xml:space="preserve"> </t>
    </r>
    <r>
      <rPr>
        <sz val="12"/>
        <color theme="1"/>
        <rFont val="Arial Narrow"/>
        <family val="2"/>
      </rPr>
      <t>Issuance of wildlife permits</t>
    </r>
  </si>
  <si>
    <r>
      <t xml:space="preserve">  </t>
    </r>
    <r>
      <rPr>
        <sz val="12"/>
        <color theme="1"/>
        <rFont val="Calibri"/>
        <family val="2"/>
      </rPr>
      <t>●</t>
    </r>
    <r>
      <rPr>
        <sz val="10.199999999999999"/>
        <color theme="1"/>
        <rFont val="Arial Narrow"/>
        <family val="2"/>
      </rPr>
      <t xml:space="preserve"> </t>
    </r>
    <r>
      <rPr>
        <sz val="12"/>
        <color theme="1"/>
        <rFont val="Arial Narrow"/>
        <family val="2"/>
      </rPr>
      <t>Conduct of compliance monitoring</t>
    </r>
  </si>
  <si>
    <r>
      <t xml:space="preserve">  </t>
    </r>
    <r>
      <rPr>
        <sz val="12"/>
        <color theme="1"/>
        <rFont val="Calibri"/>
        <family val="2"/>
      </rPr>
      <t>●</t>
    </r>
    <r>
      <rPr>
        <sz val="10.199999999999999"/>
        <color theme="1"/>
        <rFont val="Arial Narrow"/>
        <family val="2"/>
      </rPr>
      <t xml:space="preserve"> </t>
    </r>
    <r>
      <rPr>
        <sz val="12"/>
        <color theme="1"/>
        <rFont val="Arial Narrow"/>
        <family val="2"/>
      </rPr>
      <t>cave laws, rules and regulations</t>
    </r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</si>
  <si>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BED FORM NO. 1                                                                                                                   </t>
  </si>
  <si>
    <t>MA. LEONOR P. LASTICO</t>
  </si>
  <si>
    <t>For. I/Planning Officer</t>
  </si>
  <si>
    <t>SHALIMAR A. DISOMANGCOP</t>
  </si>
  <si>
    <t>MAMA G. SAMAON, AL HADJ</t>
  </si>
  <si>
    <t>OIC, CENR Officer</t>
  </si>
  <si>
    <t>OIC, PENR Officer</t>
  </si>
  <si>
    <t>CENRO , Banga</t>
  </si>
  <si>
    <t>CENRO General Santos City</t>
  </si>
  <si>
    <t>PENRO</t>
  </si>
  <si>
    <t>CENRO Banga</t>
  </si>
  <si>
    <t>CENRO GSC</t>
  </si>
  <si>
    <t>AVPL</t>
  </si>
  <si>
    <t>MMPL</t>
  </si>
  <si>
    <t>Quarterly statistical</t>
  </si>
  <si>
    <t xml:space="preserve">   PENRO</t>
  </si>
  <si>
    <t xml:space="preserve"> 2. Publication of Statistical information</t>
  </si>
  <si>
    <t>FY 2015 Budget Proposals</t>
  </si>
  <si>
    <t>reviewed/evaluated (no)</t>
  </si>
  <si>
    <t xml:space="preserve">of the Province (no.) </t>
  </si>
  <si>
    <t>evaluated/reviewed (no.)</t>
  </si>
  <si>
    <t>PENRO-FMS</t>
  </si>
  <si>
    <t>Management Program (SCREAMP)</t>
  </si>
  <si>
    <t>CENRO BANGA</t>
  </si>
  <si>
    <t>PENRO/CENRO</t>
  </si>
  <si>
    <t>OFFICE</t>
  </si>
  <si>
    <t>TOTAL (ha)</t>
  </si>
  <si>
    <t>Ha.</t>
  </si>
  <si>
    <t>Seedlings</t>
  </si>
  <si>
    <t>ALLOTMENT</t>
  </si>
  <si>
    <t>WAHID S. AMELLA, AL-HAJ</t>
  </si>
  <si>
    <t>FY 2015 Work &amp; Financial Plan</t>
  </si>
  <si>
    <t xml:space="preserve">A.03.d.2 Protection and Conservation </t>
  </si>
  <si>
    <t xml:space="preserve">             of Wildlife</t>
  </si>
  <si>
    <t>OIC, CENRO Officer</t>
  </si>
  <si>
    <t xml:space="preserve"> 4. Maintenance &amp; enhancement  of  ENR/ </t>
  </si>
  <si>
    <t xml:space="preserve"> 5. print, broadcast and  Iissues monitoring</t>
  </si>
  <si>
    <t xml:space="preserve">   c. Forest Products Utilization and</t>
  </si>
  <si>
    <t>A.03.g.3  Issuance of Protected Area Community-based</t>
  </si>
  <si>
    <t>updated forest products price</t>
  </si>
  <si>
    <t>data submitted to FMB/DTI</t>
  </si>
  <si>
    <t>Monthly (no.)</t>
  </si>
  <si>
    <t xml:space="preserve">   a. Preparation of IEC Materials on</t>
  </si>
  <si>
    <t>Reviewed by:</t>
  </si>
  <si>
    <t>Provincial Environment and Natural Resources</t>
  </si>
  <si>
    <t>Approved :</t>
  </si>
  <si>
    <t xml:space="preserve">          EFREN C. HIBALER</t>
  </si>
  <si>
    <t>For. III/Chief, FMS</t>
  </si>
  <si>
    <t xml:space="preserve">       OIC, PENR Officer</t>
  </si>
  <si>
    <t>FY 2015 Physical and Financial Plan</t>
  </si>
  <si>
    <t>FY 2014 Accomplishment</t>
  </si>
  <si>
    <t>FY 2015 Physical Performance / Target</t>
  </si>
  <si>
    <t>FY 2015 Financial Performance/Target</t>
  </si>
  <si>
    <t>COMMODITY ROADMAP 2015</t>
  </si>
  <si>
    <t>CY 2015 WORK AND FINANCIAL PLAN</t>
  </si>
  <si>
    <t>km.</t>
  </si>
  <si>
    <t xml:space="preserve"> A.01  </t>
  </si>
  <si>
    <t>GENERAL ADMINISTRATION</t>
  </si>
  <si>
    <t xml:space="preserve">         </t>
  </si>
  <si>
    <t>AND SUPPORT SERVICES</t>
  </si>
  <si>
    <t>(GASS)</t>
  </si>
  <si>
    <t>A.01.a</t>
  </si>
  <si>
    <t>General Management and Support</t>
  </si>
  <si>
    <t>Personal Management</t>
  </si>
  <si>
    <t>Procurement Services</t>
  </si>
  <si>
    <t>Property Management</t>
  </si>
  <si>
    <t>Communications</t>
  </si>
  <si>
    <t>Records Management</t>
  </si>
  <si>
    <t>Fiscal Collection</t>
  </si>
  <si>
    <t>Budget/Finance Services</t>
  </si>
  <si>
    <t>Accounting</t>
  </si>
  <si>
    <t>Cashiering</t>
  </si>
  <si>
    <t>Top Management Supervision</t>
  </si>
  <si>
    <t>Budgetary Imposition</t>
  </si>
  <si>
    <t xml:space="preserve">        Fixed Expenditures</t>
  </si>
  <si>
    <t>PS Requirement</t>
  </si>
  <si>
    <t>personal records</t>
  </si>
  <si>
    <t>maintained/updated (no.)</t>
  </si>
  <si>
    <t>Purchase Order issued(no.)</t>
  </si>
  <si>
    <t>facility repaired/maintanied</t>
  </si>
  <si>
    <t xml:space="preserve">  (no.)</t>
  </si>
  <si>
    <t>message/ e-mail</t>
  </si>
  <si>
    <t>transmitted/fax</t>
  </si>
  <si>
    <t>Records maitained/updated</t>
  </si>
  <si>
    <t>Official Receipt (O.R) issued</t>
  </si>
  <si>
    <t>voucher and payroll indexed</t>
  </si>
  <si>
    <t>and processed (no.)</t>
  </si>
  <si>
    <t>Financial  report prepared and</t>
  </si>
  <si>
    <t>papers/ documents</t>
  </si>
  <si>
    <t xml:space="preserve">PENRO </t>
  </si>
  <si>
    <t xml:space="preserve">CY 2014 ENR Statistical </t>
  </si>
  <si>
    <t>Profile published &amp; distributed (no.)</t>
  </si>
  <si>
    <t xml:space="preserve"> 5. Coordination/linkages of</t>
  </si>
  <si>
    <t xml:space="preserve">       IEC Materials</t>
  </si>
  <si>
    <t>plugs (no. of spots)</t>
  </si>
  <si>
    <t>1. Forest Data Management</t>
  </si>
  <si>
    <t xml:space="preserve">a. Forestry Information System (FIS) </t>
  </si>
  <si>
    <t xml:space="preserve">     (Updating and validation of data/gathering</t>
  </si>
  <si>
    <t xml:space="preserve">     of data)</t>
  </si>
  <si>
    <t>FIS database updated (no.)</t>
  </si>
  <si>
    <t xml:space="preserve">    of upland dwellers/forest occupants</t>
  </si>
  <si>
    <t>d. Socio-economic and environmental survey</t>
  </si>
  <si>
    <t xml:space="preserve">socio-economic profile of </t>
  </si>
  <si>
    <t>upland dwellers (no)</t>
  </si>
  <si>
    <t>2. Forestry Extension and Education</t>
  </si>
  <si>
    <t>Prepared and</t>
  </si>
  <si>
    <t>1/200</t>
  </si>
  <si>
    <t>PLANNING AND MANAGEMENT DIVISION</t>
  </si>
  <si>
    <t>PENRO and CENRO</t>
  </si>
  <si>
    <r>
      <t>a.</t>
    </r>
    <r>
      <rPr>
        <sz val="10.199999999999999"/>
        <rFont val="Arial Narrow"/>
        <family val="2"/>
      </rPr>
      <t xml:space="preserve"> </t>
    </r>
    <r>
      <rPr>
        <sz val="12"/>
        <rFont val="Arial Narrow"/>
        <family val="2"/>
      </rPr>
      <t xml:space="preserve">Enhanced monitoring of </t>
    </r>
  </si>
  <si>
    <t xml:space="preserve">    PENRO and CENRO accomplishments by the </t>
  </si>
  <si>
    <t xml:space="preserve">    by the  Regional Office and Central Office</t>
  </si>
  <si>
    <t>b.  Preparation of reports on enhanced</t>
  </si>
  <si>
    <t xml:space="preserve">     monitoring</t>
  </si>
  <si>
    <t>c. Preparation of Midyear and Annual</t>
  </si>
  <si>
    <t xml:space="preserve">    assessment reports</t>
  </si>
  <si>
    <t>Drafting of PA Bills</t>
  </si>
  <si>
    <t>Draft Bill endorsed OSEC</t>
  </si>
  <si>
    <t>Management of Critical Habitat</t>
  </si>
  <si>
    <t>Development of Critical  Habitat Mgt.  Plan</t>
  </si>
  <si>
    <t>Regional Office</t>
  </si>
  <si>
    <t>Critical Habitat Mgt. Plan</t>
  </si>
  <si>
    <t xml:space="preserve"> submitted (no.)</t>
  </si>
  <si>
    <t>Updating of Existing Database</t>
  </si>
  <si>
    <t>PAWCZMS Statistical Data System</t>
  </si>
  <si>
    <t>quarterly report submitted (no.)</t>
  </si>
  <si>
    <t xml:space="preserve"> NATIONAL GREENING PROGRAM (NGP)</t>
  </si>
  <si>
    <t>1. Seedling Production (by Commodity)</t>
  </si>
  <si>
    <t>c</t>
  </si>
  <si>
    <t xml:space="preserve"> 2. Plantation Establishment</t>
  </si>
  <si>
    <t xml:space="preserve">    *Site preparation</t>
  </si>
  <si>
    <t>2.1. For PO-Contracted Seedlings</t>
  </si>
  <si>
    <t xml:space="preserve"> 3. Maintenance and Protection of</t>
  </si>
  <si>
    <t>A. Maintenance and Protection of</t>
  </si>
  <si>
    <t xml:space="preserve">    Plantations established in CY 2015</t>
  </si>
  <si>
    <t xml:space="preserve">      </t>
  </si>
  <si>
    <t>C. Maintenance and Protection</t>
  </si>
  <si>
    <t>B. Maintenance and Protection</t>
  </si>
  <si>
    <t xml:space="preserve">    of Plantations established in CY 2014</t>
  </si>
  <si>
    <t xml:space="preserve">    (Regular)</t>
  </si>
  <si>
    <t xml:space="preserve">    of Plantations established in CY 2013</t>
  </si>
  <si>
    <t>C.1 Maintenance and Protection</t>
  </si>
  <si>
    <t>4. Hiring of Extension Officers</t>
  </si>
  <si>
    <t xml:space="preserve">No. of ENR Extension Officers </t>
  </si>
  <si>
    <t>hired</t>
  </si>
  <si>
    <t>5. Project Monitoring and Supervision</t>
  </si>
  <si>
    <t>6. PS Requirement Itemized Position</t>
  </si>
  <si>
    <t>A.03.c Land Management Service</t>
  </si>
  <si>
    <t xml:space="preserve">            Records Management</t>
  </si>
  <si>
    <t xml:space="preserve">       </t>
  </si>
  <si>
    <t>a. Residential Free Patent</t>
  </si>
  <si>
    <t>No. of Patent Issued</t>
  </si>
  <si>
    <t>b. Other Patents (Commercial &amp; Industrial)</t>
  </si>
  <si>
    <t>c. Disposition of Land Cases</t>
  </si>
  <si>
    <t>No. of cases resolved/decided &amp;</t>
  </si>
  <si>
    <t>submitted to OSG</t>
  </si>
  <si>
    <t xml:space="preserve">No. of Cases investigated &amp; </t>
  </si>
  <si>
    <t>submitted to RO</t>
  </si>
  <si>
    <t xml:space="preserve">    Data Capture</t>
  </si>
  <si>
    <t xml:space="preserve">    LAMS Operationalization and Land Records</t>
  </si>
  <si>
    <t>Scanning</t>
  </si>
  <si>
    <t>Land Records Scanned</t>
  </si>
  <si>
    <t>(sheets) (No.)</t>
  </si>
  <si>
    <t>Public Land Application Records</t>
  </si>
  <si>
    <t xml:space="preserve">PLA Documents Scanned </t>
  </si>
  <si>
    <t>(Sheets) (No.)</t>
  </si>
  <si>
    <t>(206)</t>
  </si>
  <si>
    <t>Quality Assurance</t>
  </si>
  <si>
    <t xml:space="preserve"> - Validation of scanned images</t>
  </si>
  <si>
    <t>(351)</t>
  </si>
  <si>
    <t xml:space="preserve"> - Validation of Encoded Data</t>
  </si>
  <si>
    <t>Scanned images Validated  (no.)</t>
  </si>
  <si>
    <t>Encoded Data Validated (no.)</t>
  </si>
  <si>
    <t>(395)</t>
  </si>
  <si>
    <t>PS Requirements</t>
  </si>
  <si>
    <t xml:space="preserve">A.03.d.1 Protected Areas Development </t>
  </si>
  <si>
    <t xml:space="preserve">             and Management</t>
  </si>
  <si>
    <t>Ecotourism Development</t>
  </si>
  <si>
    <t>Ecotourism Site Development in</t>
  </si>
  <si>
    <t>partnership with LGUs</t>
  </si>
  <si>
    <t>Ecotourism site development (no.)</t>
  </si>
  <si>
    <t>Habitat Protection</t>
  </si>
  <si>
    <t>a. Brigade</t>
  </si>
  <si>
    <t xml:space="preserve">  (Tupi, Tampakan, Polomolok &amp;</t>
  </si>
  <si>
    <t xml:space="preserve">   Malungon, Sarangani)</t>
  </si>
  <si>
    <t>-Allah Valley Protected Landscape</t>
  </si>
  <si>
    <t>-Mount Matutum Protecte Landscape</t>
  </si>
  <si>
    <t>b. Advocacy</t>
  </si>
  <si>
    <t xml:space="preserve">    Production/distribution of IEC Materials</t>
  </si>
  <si>
    <t xml:space="preserve">    (MMPL, AVPL)</t>
  </si>
  <si>
    <t>c. Establishment and Maintenance of</t>
  </si>
  <si>
    <t xml:space="preserve">     Permanent vegetation/monitoring</t>
  </si>
  <si>
    <t xml:space="preserve">     (MMPL, AVPL)</t>
  </si>
  <si>
    <t>d. Putting up of Signages</t>
  </si>
  <si>
    <t>e. BMS</t>
  </si>
  <si>
    <t>Operationalization of PAMB</t>
  </si>
  <si>
    <t>PAMB Resolution Approved</t>
  </si>
  <si>
    <t>PA Protection</t>
  </si>
  <si>
    <t>Cave Management</t>
  </si>
  <si>
    <t xml:space="preserve">Cave assessment report </t>
  </si>
  <si>
    <t>submited (no.)</t>
  </si>
  <si>
    <t>Assessment and Classification of Caves</t>
  </si>
  <si>
    <t>Fixed Expenditures</t>
  </si>
  <si>
    <t xml:space="preserve"> Conservation and Protection of Wildlife</t>
  </si>
  <si>
    <t>Monitoring of Asian Water Census</t>
  </si>
  <si>
    <t>Asian water census monitored(no.)</t>
  </si>
  <si>
    <t>10/200</t>
  </si>
  <si>
    <t>Operation and Maintenance of Tarsier</t>
  </si>
  <si>
    <t xml:space="preserve">  Sanctuary</t>
  </si>
  <si>
    <t>Tarsier Sanctuary maintained (no.)</t>
  </si>
  <si>
    <t>Regiona Office (MMPL)</t>
  </si>
  <si>
    <t>Regional Office downloaded to target to PENRO</t>
  </si>
  <si>
    <t xml:space="preserve">               Marine Resources </t>
  </si>
  <si>
    <t>Sustainable Coral Reef Ecosystem</t>
  </si>
  <si>
    <t>Sustainable livelihood for</t>
  </si>
  <si>
    <t>local communities operationalized</t>
  </si>
  <si>
    <t>Information, Education and Communication</t>
  </si>
  <si>
    <t>Celebration of Coastal Events</t>
  </si>
  <si>
    <t>Special events conducted (no.)</t>
  </si>
  <si>
    <t>(2,272)</t>
  </si>
  <si>
    <t xml:space="preserve"> Forest Products Utilization and </t>
  </si>
  <si>
    <t xml:space="preserve"> Land Use Regulation</t>
  </si>
  <si>
    <t>a. Compliance monitoring of management</t>
  </si>
  <si>
    <t xml:space="preserve">    arrangements such as IFMA, SIFMA,</t>
  </si>
  <si>
    <t xml:space="preserve">    CBFMA, FLGMA, FLAgT, FLAg</t>
  </si>
  <si>
    <t>. Implementation of Forest Protection Plan</t>
  </si>
  <si>
    <r>
      <t>a.</t>
    </r>
    <r>
      <rPr>
        <sz val="10.199999999999999"/>
        <rFont val="Arial Narrow"/>
        <family val="2"/>
      </rPr>
      <t xml:space="preserve"> </t>
    </r>
    <r>
      <rPr>
        <sz val="12"/>
        <rFont val="Arial Narrow"/>
        <family val="2"/>
      </rPr>
      <t>Protection of untenured forestland with</t>
    </r>
  </si>
  <si>
    <t xml:space="preserve">    high stumpage value</t>
  </si>
  <si>
    <t>MENU OF STRATEGIES</t>
  </si>
  <si>
    <t>Improvement of Infrastructures and</t>
  </si>
  <si>
    <t xml:space="preserve">provision of institutional support </t>
  </si>
  <si>
    <t>(menu 2)</t>
  </si>
  <si>
    <t>a. Support to investigation &amp; filing</t>
  </si>
  <si>
    <t xml:space="preserve">    of criminal complaints</t>
  </si>
  <si>
    <t>b. Support to prosecutors of criminal</t>
  </si>
  <si>
    <t xml:space="preserve">    complaints</t>
  </si>
  <si>
    <t>b</t>
  </si>
  <si>
    <t xml:space="preserve">Active collaboration and </t>
  </si>
  <si>
    <t xml:space="preserve">involment of forest communities </t>
  </si>
  <si>
    <t>stakeholders (menu 3)</t>
  </si>
  <si>
    <t xml:space="preserve">    to forest protection work</t>
  </si>
  <si>
    <t>● Involvement of forest community</t>
  </si>
  <si>
    <t>● Activate MFPC, Individual &amp; group</t>
  </si>
  <si>
    <t>volunteers for deputation as S/DENROs</t>
  </si>
  <si>
    <t xml:space="preserve">Effective Forest Fire Pest and Disease </t>
  </si>
  <si>
    <t>Management Measures (menu 7)</t>
  </si>
  <si>
    <t>a</t>
  </si>
  <si>
    <t xml:space="preserve">   - Identification, survey mapping and</t>
  </si>
  <si>
    <t xml:space="preserve">     monitoring  of fire-prone areas</t>
  </si>
  <si>
    <t xml:space="preserve">Identified, Surveyed and </t>
  </si>
  <si>
    <t xml:space="preserve">Monitored Fire-prone </t>
  </si>
  <si>
    <t>areas (no.)</t>
  </si>
  <si>
    <t>PS Requirement Itemized Position</t>
  </si>
  <si>
    <t>Foreshore Leases, Friar Lands and Other</t>
  </si>
  <si>
    <t>Govt. Properties valuated/appraised/</t>
  </si>
  <si>
    <t xml:space="preserve">     </t>
  </si>
  <si>
    <t>re-appraised.</t>
  </si>
  <si>
    <t>No. of Foreshore leases apparsised/</t>
  </si>
  <si>
    <t xml:space="preserve">   re-appraised</t>
  </si>
  <si>
    <r>
      <t xml:space="preserve">  </t>
    </r>
    <r>
      <rPr>
        <sz val="12"/>
        <color theme="1"/>
        <rFont val="Calibri"/>
        <family val="2"/>
      </rPr>
      <t>●</t>
    </r>
    <r>
      <rPr>
        <sz val="10.199999999999999"/>
        <color theme="1"/>
        <rFont val="Arial Narrow"/>
        <family val="2"/>
      </rPr>
      <t xml:space="preserve"> </t>
    </r>
    <r>
      <rPr>
        <sz val="12"/>
        <color theme="1"/>
        <rFont val="Arial Narrow"/>
        <family val="2"/>
      </rPr>
      <t>Enforcement of PAs, wildlife and</t>
    </r>
  </si>
  <si>
    <t>Coastal Law Enforcement</t>
  </si>
  <si>
    <t xml:space="preserve">Strengthening of Municipal Coastal Law </t>
  </si>
  <si>
    <t>Enforcement Team</t>
  </si>
  <si>
    <t>MCLET strengthened (no.)</t>
  </si>
  <si>
    <t>Conservation and protection of wildlife</t>
  </si>
  <si>
    <t>Capability Building of Deputized ENROC/</t>
  </si>
  <si>
    <t>MCLET</t>
  </si>
  <si>
    <t>Trainings conducted (no.)</t>
  </si>
  <si>
    <t>Deputation and mobilization of WEO</t>
  </si>
  <si>
    <t>WEOs deputized (no.)</t>
  </si>
  <si>
    <t xml:space="preserve">Operationalization/mobilzation of wildlife </t>
  </si>
  <si>
    <t>monitoring units</t>
  </si>
  <si>
    <t>Wildliife traffic monitoring unit</t>
  </si>
  <si>
    <t>mobilized (no.)</t>
  </si>
  <si>
    <r>
      <t xml:space="preserve">     a.</t>
    </r>
    <r>
      <rPr>
        <sz val="10.199999999999999"/>
        <rFont val="Arial Narrow"/>
        <family val="2"/>
      </rPr>
      <t xml:space="preserve"> </t>
    </r>
    <r>
      <rPr>
        <sz val="12"/>
        <rFont val="Arial Narrow"/>
        <family val="2"/>
      </rPr>
      <t>Preparation of FY 2016 Budget</t>
    </r>
  </si>
  <si>
    <r>
      <t xml:space="preserve">     b.</t>
    </r>
    <r>
      <rPr>
        <sz val="10.199999999999999"/>
        <rFont val="Arial Narrow"/>
        <family val="2"/>
      </rPr>
      <t xml:space="preserve"> </t>
    </r>
    <r>
      <rPr>
        <sz val="12"/>
        <rFont val="Arial Narrow"/>
        <family val="2"/>
      </rPr>
      <t>Preparation of FY 2016 Work and</t>
    </r>
  </si>
  <si>
    <t>(CO-based funded)</t>
  </si>
  <si>
    <t>1/60</t>
  </si>
  <si>
    <t>1/70</t>
  </si>
  <si>
    <t xml:space="preserve">  Bagumbayan Sul, Kud.)</t>
  </si>
  <si>
    <t xml:space="preserve">   (Lake Sebu, Surallah, T'boli, So. Cot. and </t>
  </si>
  <si>
    <t>Maintenance and protection of</t>
  </si>
  <si>
    <t>Mangrove areas (ha.)</t>
  </si>
  <si>
    <t>a. Mgt. and Protection of Mangrove Areas</t>
  </si>
  <si>
    <t>b. Social Mobilization and Development</t>
  </si>
  <si>
    <t>(CLARIFY TO RO)</t>
  </si>
  <si>
    <t>PENRO  OFFICE BUDGET AS PER NEP</t>
  </si>
  <si>
    <t>FY 2015 SUMMARY OF PENRO SOUTH COTBATO BUDGET</t>
  </si>
  <si>
    <t>Timber</t>
  </si>
  <si>
    <t>No. of Seedlings Produced</t>
  </si>
  <si>
    <t>PENRO FMS</t>
  </si>
  <si>
    <t>Maan, T'boli</t>
  </si>
  <si>
    <t>Talcon, T'boli</t>
  </si>
  <si>
    <t>Malagong, T'boli</t>
  </si>
  <si>
    <t>Olympog, GSC</t>
  </si>
  <si>
    <t>Landan, Polomolok</t>
  </si>
  <si>
    <t>Indigenous</t>
  </si>
  <si>
    <t>Coffee</t>
  </si>
  <si>
    <t>Cacao</t>
  </si>
  <si>
    <t>Rubber</t>
  </si>
  <si>
    <t>Fruit Trees</t>
  </si>
  <si>
    <t>Buttom-Up Budgetting (BUB)</t>
  </si>
  <si>
    <t>Tampakan (Buto, Albanagn,</t>
  </si>
  <si>
    <t>Alanga, Lampitak)</t>
  </si>
  <si>
    <t>Polomolok</t>
  </si>
  <si>
    <t>Tupi (Riparian Zone)</t>
  </si>
  <si>
    <t>Bamboo</t>
  </si>
  <si>
    <t>Fruit Tress</t>
  </si>
  <si>
    <t>Urban</t>
  </si>
  <si>
    <t>No. of Seedlings Procured</t>
  </si>
  <si>
    <t>( 360 km.)</t>
  </si>
  <si>
    <t>2.3 Urban Greening</t>
  </si>
  <si>
    <t>3.1. For PO-Contracted Seedlings</t>
  </si>
  <si>
    <t>3.2 Buttom-Up Budgetting (BUB)</t>
  </si>
  <si>
    <t>3.3 Urban Greening</t>
  </si>
  <si>
    <t>```</t>
  </si>
  <si>
    <t>Saplings                               (75)</t>
  </si>
  <si>
    <t xml:space="preserve">Fruit trees                                (25)    </t>
  </si>
  <si>
    <t>Bamboo                               (35)</t>
  </si>
  <si>
    <t>Rubber                               (35)</t>
  </si>
  <si>
    <t xml:space="preserve">Cacao                                ( 25) </t>
  </si>
  <si>
    <t xml:space="preserve">Coffee                                ( 12) </t>
  </si>
  <si>
    <t xml:space="preserve">Indigeneous                         ( 12) </t>
  </si>
  <si>
    <t xml:space="preserve">Timber                                       ( 10) </t>
  </si>
  <si>
    <t>CENRO, Banga</t>
  </si>
  <si>
    <t>1.1. For PO-Contracted Seedlings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</si>
</sst>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* #,##0.000_);_(* \(#,##0.000\);_(* &quot;-&quot;??_);_(@_)"/>
  </numFmts>
  <fonts count="7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20"/>
      <name val="Arial"/>
      <family val="2"/>
    </font>
    <font>
      <b/>
      <sz val="14"/>
      <color indexed="8"/>
      <name val="Arial"/>
      <family val="2"/>
    </font>
    <font>
      <b/>
      <sz val="20"/>
      <color indexed="8"/>
      <name val="Arial"/>
      <family val="2"/>
    </font>
    <font>
      <sz val="12"/>
      <color indexed="8"/>
      <name val="Arial Narrow"/>
      <family val="2"/>
    </font>
    <font>
      <sz val="10"/>
      <color indexed="8"/>
      <name val="Arial Narrow"/>
      <family val="2"/>
    </font>
    <font>
      <b/>
      <sz val="12"/>
      <color indexed="8"/>
      <name val="Arial Narrow"/>
      <family val="2"/>
    </font>
    <font>
      <sz val="8"/>
      <color indexed="8"/>
      <name val="Arial"/>
      <family val="2"/>
    </font>
    <font>
      <sz val="9"/>
      <color indexed="8"/>
      <name val="Arial Narrow"/>
      <family val="2"/>
    </font>
    <font>
      <sz val="8"/>
      <color indexed="8"/>
      <name val="Arial Narrow"/>
      <family val="2"/>
    </font>
    <font>
      <sz val="12"/>
      <name val="Arial Narrow"/>
      <family val="2"/>
    </font>
    <font>
      <b/>
      <sz val="12"/>
      <name val="Arial Narrow"/>
      <family val="2"/>
    </font>
    <font>
      <i/>
      <sz val="12"/>
      <name val="Arial Narrow"/>
      <family val="2"/>
    </font>
    <font>
      <b/>
      <sz val="11"/>
      <color theme="1"/>
      <name val="Calibri"/>
      <family val="2"/>
      <scheme val="minor"/>
    </font>
    <font>
      <sz val="10"/>
      <name val="Arial Narrow"/>
      <family val="2"/>
    </font>
    <font>
      <sz val="10"/>
      <color theme="1"/>
      <name val="Arial Narrow"/>
      <family val="2"/>
    </font>
    <font>
      <sz val="12"/>
      <color theme="1"/>
      <name val="Arial Narrow"/>
      <family val="2"/>
    </font>
    <font>
      <b/>
      <sz val="12"/>
      <color theme="1"/>
      <name val="Arial Narrow"/>
      <family val="2"/>
    </font>
    <font>
      <b/>
      <sz val="12"/>
      <color rgb="FFFF0000"/>
      <name val="Arial Narrow"/>
      <family val="2"/>
    </font>
    <font>
      <sz val="12"/>
      <color rgb="FFFF0000"/>
      <name val="Arial Narrow"/>
      <family val="2"/>
    </font>
    <font>
      <sz val="12"/>
      <name val="Arial"/>
      <family val="2"/>
    </font>
    <font>
      <b/>
      <sz val="12"/>
      <name val="Arial"/>
      <family val="2"/>
    </font>
    <font>
      <b/>
      <sz val="10"/>
      <name val="Arial Narrow"/>
      <family val="2"/>
    </font>
    <font>
      <i/>
      <sz val="10"/>
      <name val="Arial Narrow"/>
      <family val="2"/>
    </font>
    <font>
      <b/>
      <i/>
      <sz val="12"/>
      <name val="Arial Narrow"/>
      <family val="2"/>
    </font>
    <font>
      <sz val="12"/>
      <color theme="0"/>
      <name val="Arial Narrow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10.199999999999999"/>
      <name val="Arial Narrow"/>
      <family val="2"/>
    </font>
    <font>
      <sz val="8"/>
      <name val="Arial"/>
      <family val="2"/>
    </font>
    <font>
      <b/>
      <sz val="8"/>
      <name val="Arial"/>
      <family val="2"/>
    </font>
    <font>
      <sz val="11"/>
      <color indexed="8"/>
      <name val="Calibri"/>
      <family val="2"/>
    </font>
    <font>
      <sz val="12"/>
      <color theme="1"/>
      <name val="Calibri"/>
      <family val="2"/>
      <scheme val="minor"/>
    </font>
    <font>
      <sz val="11"/>
      <color theme="1"/>
      <name val="Arial Narrow"/>
      <family val="2"/>
    </font>
    <font>
      <b/>
      <sz val="10"/>
      <color indexed="8"/>
      <name val="Arial"/>
      <family val="2"/>
    </font>
    <font>
      <sz val="12"/>
      <color theme="1"/>
      <name val="Calibri"/>
      <family val="2"/>
    </font>
    <font>
      <sz val="10.199999999999999"/>
      <color theme="1"/>
      <name val="Arial Narrow"/>
      <family val="2"/>
    </font>
    <font>
      <b/>
      <sz val="8"/>
      <name val="Arial Narrow"/>
      <family val="2"/>
    </font>
    <font>
      <sz val="12"/>
      <color rgb="FFC00000"/>
      <name val="Arial Narrow"/>
      <family val="2"/>
    </font>
    <font>
      <sz val="10"/>
      <color rgb="FFFF0000"/>
      <name val="Arial"/>
      <family val="2"/>
    </font>
    <font>
      <sz val="12"/>
      <color rgb="FF00B0F0"/>
      <name val="Arial Narrow"/>
      <family val="2"/>
    </font>
    <font>
      <b/>
      <sz val="12"/>
      <color rgb="FF00B0F0"/>
      <name val="Arial Narrow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4"/>
      <color theme="1"/>
      <name val="Calibri"/>
      <family val="2"/>
      <scheme val="minor"/>
    </font>
    <font>
      <sz val="8"/>
      <color theme="1"/>
      <name val="Arial Narrow"/>
      <family val="2"/>
    </font>
    <font>
      <b/>
      <sz val="18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indexed="8"/>
      <name val="Arial Narrow"/>
      <family val="2"/>
    </font>
    <font>
      <sz val="16"/>
      <name val="Arial"/>
      <family val="2"/>
    </font>
    <font>
      <sz val="16"/>
      <name val="Arial Narrow"/>
      <family val="2"/>
    </font>
    <font>
      <b/>
      <sz val="16"/>
      <color indexed="8"/>
      <name val="Arial Narrow"/>
      <family val="2"/>
    </font>
    <font>
      <b/>
      <sz val="18"/>
      <color rgb="FFFF0000"/>
      <name val="Calibri"/>
      <family val="2"/>
      <scheme val="minor"/>
    </font>
    <font>
      <b/>
      <sz val="10"/>
      <color theme="0"/>
      <name val="Arial"/>
      <family val="2"/>
    </font>
    <font>
      <u/>
      <sz val="12"/>
      <name val="Arial"/>
      <family val="2"/>
    </font>
    <font>
      <b/>
      <u/>
      <sz val="12"/>
      <name val="Arial"/>
      <family val="2"/>
    </font>
    <font>
      <b/>
      <sz val="10"/>
      <color rgb="FFFF000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0"/>
      <color indexed="8"/>
      <name val="Arial Narrow"/>
      <family val="2"/>
    </font>
    <font>
      <b/>
      <sz val="14"/>
      <name val="Arial"/>
      <family val="2"/>
    </font>
    <font>
      <b/>
      <sz val="20"/>
      <name val="Arial"/>
      <family val="2"/>
    </font>
    <font>
      <b/>
      <sz val="9"/>
      <name val="Arial Narrow"/>
      <family val="2"/>
    </font>
    <font>
      <sz val="9"/>
      <color rgb="FFFF000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9"/>
      <color rgb="FFFFFF00"/>
      <name val="Arial"/>
      <family val="2"/>
    </font>
    <font>
      <sz val="11"/>
      <color rgb="FFFF0000"/>
      <name val="Arial"/>
      <family val="2"/>
    </font>
    <font>
      <i/>
      <sz val="12"/>
      <color theme="1"/>
      <name val="Arial Narrow"/>
      <family val="2"/>
    </font>
    <font>
      <sz val="10"/>
      <color rgb="FFFF0000"/>
      <name val="Arial Narrow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49"/>
      </patternFill>
    </fill>
    <fill>
      <patternFill patternType="solid">
        <fgColor theme="0"/>
        <bgColor indexed="31"/>
      </patternFill>
    </fill>
  </fills>
  <borders count="3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9">
    <xf numFmtId="0" fontId="0" fillId="0" borderId="0"/>
    <xf numFmtId="43" fontId="5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4" fillId="0" borderId="0"/>
    <xf numFmtId="43" fontId="4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5" fillId="0" borderId="0"/>
    <xf numFmtId="0" fontId="7" fillId="0" borderId="0"/>
    <xf numFmtId="0" fontId="7" fillId="0" borderId="0"/>
    <xf numFmtId="0" fontId="4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0" fontId="3" fillId="0" borderId="0"/>
    <xf numFmtId="0" fontId="2" fillId="0" borderId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909">
    <xf numFmtId="0" fontId="0" fillId="0" borderId="0" xfId="0"/>
    <xf numFmtId="0" fontId="6" fillId="0" borderId="0" xfId="0" applyFont="1" applyFill="1" applyAlignment="1">
      <alignment vertical="center"/>
    </xf>
    <xf numFmtId="0" fontId="8" fillId="0" borderId="0" xfId="0" applyFont="1" applyFill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0" fillId="0" borderId="0" xfId="0" applyFill="1" applyAlignment="1">
      <alignment vertical="center" wrapText="1"/>
    </xf>
    <xf numFmtId="164" fontId="6" fillId="0" borderId="0" xfId="1" applyNumberFormat="1" applyFont="1" applyFill="1" applyAlignment="1">
      <alignment vertical="center" wrapText="1"/>
    </xf>
    <xf numFmtId="0" fontId="0" fillId="0" borderId="0" xfId="0" applyFill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9" fillId="0" borderId="1" xfId="0" applyFont="1" applyFill="1" applyBorder="1" applyAlignment="1">
      <alignment horizontal="left" vertical="center"/>
    </xf>
    <xf numFmtId="0" fontId="11" fillId="0" borderId="2" xfId="0" applyFont="1" applyFill="1" applyBorder="1" applyAlignment="1">
      <alignment vertical="center" wrapText="1"/>
    </xf>
    <xf numFmtId="0" fontId="12" fillId="0" borderId="3" xfId="0" quotePrefix="1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vertical="center"/>
    </xf>
    <xf numFmtId="0" fontId="14" fillId="0" borderId="0" xfId="0" applyFont="1" applyBorder="1" applyAlignment="1">
      <alignment horizontal="right" wrapText="1"/>
    </xf>
    <xf numFmtId="0" fontId="11" fillId="0" borderId="0" xfId="0" applyFont="1" applyFill="1" applyBorder="1" applyAlignment="1">
      <alignment horizontal="left" vertical="center"/>
    </xf>
    <xf numFmtId="0" fontId="13" fillId="0" borderId="0" xfId="0" applyFont="1" applyBorder="1" applyAlignment="1">
      <alignment vertical="center"/>
    </xf>
    <xf numFmtId="164" fontId="6" fillId="2" borderId="5" xfId="2" applyNumberFormat="1" applyFont="1" applyFill="1" applyBorder="1" applyAlignment="1">
      <alignment horizontal="center"/>
    </xf>
    <xf numFmtId="164" fontId="6" fillId="2" borderId="5" xfId="2" applyNumberFormat="1" applyFont="1" applyFill="1" applyBorder="1" applyAlignment="1">
      <alignment horizontal="right"/>
    </xf>
    <xf numFmtId="165" fontId="7" fillId="2" borderId="5" xfId="2" applyNumberFormat="1" applyFont="1" applyFill="1" applyBorder="1"/>
    <xf numFmtId="164" fontId="6" fillId="2" borderId="5" xfId="1" applyNumberFormat="1" applyFont="1" applyFill="1" applyBorder="1" applyAlignment="1">
      <alignment horizontal="right"/>
    </xf>
    <xf numFmtId="164" fontId="7" fillId="2" borderId="5" xfId="1" applyNumberFormat="1" applyFont="1" applyFill="1" applyBorder="1" applyAlignment="1">
      <alignment horizontal="right"/>
    </xf>
    <xf numFmtId="0" fontId="17" fillId="0" borderId="0" xfId="0" applyFont="1" applyFill="1" applyAlignment="1">
      <alignment vertical="center" wrapText="1"/>
    </xf>
    <xf numFmtId="0" fontId="13" fillId="0" borderId="0" xfId="0" applyFont="1" applyFill="1" applyBorder="1" applyAlignment="1">
      <alignment vertical="center"/>
    </xf>
    <xf numFmtId="0" fontId="17" fillId="0" borderId="0" xfId="0" applyFont="1" applyFill="1" applyAlignment="1">
      <alignment vertical="center"/>
    </xf>
    <xf numFmtId="0" fontId="11" fillId="0" borderId="0" xfId="0" applyFont="1" applyBorder="1" applyAlignment="1">
      <alignment horizontal="left" vertical="center"/>
    </xf>
    <xf numFmtId="164" fontId="18" fillId="0" borderId="0" xfId="2" applyNumberFormat="1" applyFont="1" applyFill="1" applyBorder="1" applyAlignment="1">
      <alignment vertical="center" wrapText="1"/>
    </xf>
    <xf numFmtId="0" fontId="17" fillId="0" borderId="0" xfId="0" applyFont="1" applyFill="1" applyBorder="1" applyAlignment="1">
      <alignment vertical="center" wrapText="1"/>
    </xf>
    <xf numFmtId="0" fontId="18" fillId="0" borderId="0" xfId="0" applyFont="1" applyFill="1" applyBorder="1" applyAlignment="1">
      <alignment vertical="center"/>
    </xf>
    <xf numFmtId="0" fontId="17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left" vertical="center" wrapText="1"/>
    </xf>
    <xf numFmtId="0" fontId="11" fillId="0" borderId="4" xfId="0" applyFont="1" applyFill="1" applyBorder="1" applyAlignment="1">
      <alignment vertical="center" wrapText="1"/>
    </xf>
    <xf numFmtId="164" fontId="11" fillId="0" borderId="4" xfId="2" applyNumberFormat="1" applyFont="1" applyFill="1" applyBorder="1" applyAlignment="1">
      <alignment horizontal="right" vertical="center" wrapText="1"/>
    </xf>
    <xf numFmtId="164" fontId="11" fillId="0" borderId="0" xfId="2" applyNumberFormat="1" applyFont="1" applyFill="1" applyBorder="1" applyAlignment="1">
      <alignment vertical="center" wrapText="1"/>
    </xf>
    <xf numFmtId="164" fontId="6" fillId="0" borderId="0" xfId="2" applyNumberFormat="1" applyFont="1" applyFill="1" applyAlignment="1">
      <alignment vertical="center" wrapText="1"/>
    </xf>
    <xf numFmtId="164" fontId="11" fillId="0" borderId="4" xfId="2" applyNumberFormat="1" applyFont="1" applyFill="1" applyBorder="1" applyAlignment="1">
      <alignment vertical="center" wrapText="1"/>
    </xf>
    <xf numFmtId="164" fontId="11" fillId="0" borderId="4" xfId="2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36" fillId="0" borderId="0" xfId="0" applyFont="1"/>
    <xf numFmtId="0" fontId="36" fillId="0" borderId="4" xfId="0" applyFont="1" applyBorder="1"/>
    <xf numFmtId="0" fontId="36" fillId="0" borderId="9" xfId="0" applyFont="1" applyBorder="1"/>
    <xf numFmtId="0" fontId="36" fillId="0" borderId="10" xfId="0" applyFont="1" applyBorder="1"/>
    <xf numFmtId="0" fontId="36" fillId="0" borderId="5" xfId="0" applyFont="1" applyBorder="1" applyAlignment="1">
      <alignment horizontal="center"/>
    </xf>
    <xf numFmtId="0" fontId="36" fillId="0" borderId="12" xfId="0" applyFont="1" applyBorder="1" applyAlignment="1">
      <alignment horizontal="center"/>
    </xf>
    <xf numFmtId="0" fontId="36" fillId="0" borderId="15" xfId="0" applyFont="1" applyBorder="1"/>
    <xf numFmtId="0" fontId="36" fillId="0" borderId="1" xfId="0" applyFont="1" applyBorder="1"/>
    <xf numFmtId="0" fontId="36" fillId="0" borderId="16" xfId="0" applyFont="1" applyBorder="1"/>
    <xf numFmtId="0" fontId="36" fillId="0" borderId="5" xfId="0" applyFont="1" applyBorder="1"/>
    <xf numFmtId="0" fontId="36" fillId="0" borderId="12" xfId="0" applyFont="1" applyBorder="1"/>
    <xf numFmtId="0" fontId="36" fillId="0" borderId="13" xfId="0" applyFont="1" applyBorder="1"/>
    <xf numFmtId="0" fontId="36" fillId="0" borderId="0" xfId="0" applyFont="1" applyBorder="1"/>
    <xf numFmtId="0" fontId="36" fillId="0" borderId="6" xfId="0" applyFont="1" applyBorder="1"/>
    <xf numFmtId="0" fontId="37" fillId="0" borderId="5" xfId="0" applyFont="1" applyBorder="1"/>
    <xf numFmtId="0" fontId="36" fillId="0" borderId="5" xfId="0" quotePrefix="1" applyFont="1" applyBorder="1"/>
    <xf numFmtId="3" fontId="36" fillId="0" borderId="5" xfId="0" applyNumberFormat="1" applyFont="1" applyBorder="1"/>
    <xf numFmtId="0" fontId="36" fillId="0" borderId="5" xfId="0" quotePrefix="1" applyFont="1" applyBorder="1" applyAlignment="1">
      <alignment horizontal="center"/>
    </xf>
    <xf numFmtId="0" fontId="36" fillId="0" borderId="12" xfId="0" quotePrefix="1" applyFont="1" applyBorder="1"/>
    <xf numFmtId="0" fontId="36" fillId="0" borderId="5" xfId="0" applyFont="1" applyFill="1" applyBorder="1"/>
    <xf numFmtId="0" fontId="37" fillId="0" borderId="5" xfId="0" quotePrefix="1" applyFont="1" applyBorder="1"/>
    <xf numFmtId="0" fontId="36" fillId="0" borderId="0" xfId="0" applyFont="1" applyFill="1" applyBorder="1"/>
    <xf numFmtId="0" fontId="36" fillId="0" borderId="0" xfId="0" applyFont="1" applyBorder="1" applyAlignment="1">
      <alignment horizontal="center"/>
    </xf>
    <xf numFmtId="0" fontId="36" fillId="0" borderId="6" xfId="0" quotePrefix="1" applyFont="1" applyBorder="1"/>
    <xf numFmtId="0" fontId="36" fillId="0" borderId="6" xfId="0" quotePrefix="1" applyFont="1" applyBorder="1" applyAlignment="1">
      <alignment horizontal="center"/>
    </xf>
    <xf numFmtId="0" fontId="36" fillId="0" borderId="17" xfId="0" quotePrefix="1" applyFont="1" applyBorder="1"/>
    <xf numFmtId="0" fontId="36" fillId="0" borderId="18" xfId="0" applyFont="1" applyBorder="1"/>
    <xf numFmtId="0" fontId="36" fillId="0" borderId="13" xfId="0" quotePrefix="1" applyFont="1" applyBorder="1" applyAlignment="1">
      <alignment horizontal="center"/>
    </xf>
    <xf numFmtId="0" fontId="4" fillId="0" borderId="0" xfId="28"/>
    <xf numFmtId="0" fontId="4" fillId="0" borderId="0" xfId="28" applyBorder="1"/>
    <xf numFmtId="0" fontId="20" fillId="0" borderId="0" xfId="28" applyFont="1" applyBorder="1"/>
    <xf numFmtId="0" fontId="40" fillId="0" borderId="0" xfId="28" applyFont="1" applyAlignment="1">
      <alignment horizontal="left"/>
    </xf>
    <xf numFmtId="0" fontId="33" fillId="0" borderId="0" xfId="28" applyFont="1" applyBorder="1" applyAlignment="1">
      <alignment horizontal="center"/>
    </xf>
    <xf numFmtId="0" fontId="12" fillId="0" borderId="0" xfId="0" applyFont="1" applyBorder="1" applyAlignment="1">
      <alignment vertical="center"/>
    </xf>
    <xf numFmtId="0" fontId="21" fillId="0" borderId="0" xfId="0" applyFont="1" applyFill="1" applyAlignment="1">
      <alignment vertical="center"/>
    </xf>
    <xf numFmtId="0" fontId="12" fillId="0" borderId="3" xfId="0" quotePrefix="1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/>
    </xf>
    <xf numFmtId="0" fontId="37" fillId="0" borderId="4" xfId="0" applyFont="1" applyBorder="1"/>
    <xf numFmtId="0" fontId="17" fillId="0" borderId="0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left" vertical="center" wrapText="1"/>
    </xf>
    <xf numFmtId="0" fontId="11" fillId="0" borderId="3" xfId="0" applyFont="1" applyFill="1" applyBorder="1" applyAlignment="1">
      <alignment vertical="center" wrapText="1"/>
    </xf>
    <xf numFmtId="164" fontId="11" fillId="0" borderId="3" xfId="2" applyNumberFormat="1" applyFont="1" applyFill="1" applyBorder="1" applyAlignment="1">
      <alignment horizontal="right" vertical="center" wrapText="1"/>
    </xf>
    <xf numFmtId="164" fontId="17" fillId="0" borderId="3" xfId="5" applyNumberFormat="1" applyFont="1" applyBorder="1"/>
    <xf numFmtId="0" fontId="17" fillId="0" borderId="3" xfId="4" applyFont="1" applyBorder="1" applyAlignment="1">
      <alignment horizontal="center"/>
    </xf>
    <xf numFmtId="0" fontId="0" fillId="0" borderId="3" xfId="0" applyFill="1" applyBorder="1" applyAlignment="1">
      <alignment vertical="center"/>
    </xf>
    <xf numFmtId="0" fontId="18" fillId="3" borderId="3" xfId="0" applyFont="1" applyFill="1" applyBorder="1"/>
    <xf numFmtId="164" fontId="17" fillId="3" borderId="3" xfId="5" applyNumberFormat="1" applyFont="1" applyFill="1" applyBorder="1"/>
    <xf numFmtId="164" fontId="17" fillId="3" borderId="3" xfId="2" applyNumberFormat="1" applyFont="1" applyFill="1" applyBorder="1"/>
    <xf numFmtId="164" fontId="11" fillId="0" borderId="3" xfId="2" applyNumberFormat="1" applyFont="1" applyFill="1" applyBorder="1" applyAlignment="1">
      <alignment horizontal="center" vertical="center" wrapText="1"/>
    </xf>
    <xf numFmtId="0" fontId="17" fillId="3" borderId="3" xfId="4" applyFont="1" applyFill="1" applyBorder="1"/>
    <xf numFmtId="0" fontId="17" fillId="3" borderId="3" xfId="4" applyFont="1" applyFill="1" applyBorder="1" applyAlignment="1">
      <alignment horizontal="center"/>
    </xf>
    <xf numFmtId="0" fontId="18" fillId="3" borderId="3" xfId="4" applyFont="1" applyFill="1" applyBorder="1"/>
    <xf numFmtId="0" fontId="18" fillId="3" borderId="3" xfId="4" applyFont="1" applyFill="1" applyBorder="1" applyAlignment="1">
      <alignment horizontal="center"/>
    </xf>
    <xf numFmtId="164" fontId="18" fillId="3" borderId="3" xfId="5" applyNumberFormat="1" applyFont="1" applyFill="1" applyBorder="1"/>
    <xf numFmtId="0" fontId="23" fillId="3" borderId="3" xfId="4" applyFont="1" applyFill="1" applyBorder="1" applyAlignment="1">
      <alignment horizontal="center"/>
    </xf>
    <xf numFmtId="0" fontId="24" fillId="3" borderId="3" xfId="0" applyFont="1" applyFill="1" applyBorder="1" applyAlignment="1">
      <alignment horizontal="center"/>
    </xf>
    <xf numFmtId="164" fontId="18" fillId="3" borderId="3" xfId="2" quotePrefix="1" applyNumberFormat="1" applyFont="1" applyFill="1" applyBorder="1" applyAlignment="1">
      <alignment horizontal="right"/>
    </xf>
    <xf numFmtId="0" fontId="11" fillId="0" borderId="4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7" fillId="0" borderId="0" xfId="0" applyFont="1" applyFill="1" applyAlignment="1">
      <alignment horizontal="center" vertical="center"/>
    </xf>
    <xf numFmtId="0" fontId="11" fillId="0" borderId="0" xfId="0" applyFont="1" applyFill="1" applyBorder="1" applyAlignment="1">
      <alignment horizontal="center" vertical="center" wrapText="1"/>
    </xf>
    <xf numFmtId="0" fontId="17" fillId="0" borderId="0" xfId="0" applyFont="1" applyFill="1" applyAlignment="1">
      <alignment horizontal="left" vertical="center" wrapText="1"/>
    </xf>
    <xf numFmtId="164" fontId="11" fillId="0" borderId="3" xfId="2" applyNumberFormat="1" applyFont="1" applyFill="1" applyBorder="1" applyAlignment="1">
      <alignment horizontal="left" vertical="center" wrapText="1"/>
    </xf>
    <xf numFmtId="164" fontId="11" fillId="0" borderId="4" xfId="1" applyNumberFormat="1" applyFont="1" applyFill="1" applyBorder="1" applyAlignment="1">
      <alignment vertical="center" wrapText="1"/>
    </xf>
    <xf numFmtId="164" fontId="11" fillId="0" borderId="4" xfId="1" applyNumberFormat="1" applyFont="1" applyFill="1" applyBorder="1" applyAlignment="1">
      <alignment horizontal="right" vertical="center" wrapText="1"/>
    </xf>
    <xf numFmtId="0" fontId="18" fillId="2" borderId="3" xfId="3" applyFont="1" applyFill="1" applyBorder="1" applyAlignment="1">
      <alignment vertical="top"/>
    </xf>
    <xf numFmtId="0" fontId="17" fillId="2" borderId="3" xfId="3" applyFont="1" applyFill="1" applyBorder="1"/>
    <xf numFmtId="164" fontId="17" fillId="2" borderId="3" xfId="2" applyNumberFormat="1" applyFont="1" applyFill="1" applyBorder="1" applyAlignment="1">
      <alignment horizontal="center"/>
    </xf>
    <xf numFmtId="0" fontId="17" fillId="2" borderId="3" xfId="3" applyFont="1" applyFill="1" applyBorder="1" applyAlignment="1">
      <alignment horizontal="center"/>
    </xf>
    <xf numFmtId="0" fontId="18" fillId="2" borderId="3" xfId="3" applyFont="1" applyFill="1" applyBorder="1" applyAlignment="1">
      <alignment horizontal="center"/>
    </xf>
    <xf numFmtId="164" fontId="18" fillId="2" borderId="3" xfId="2" applyNumberFormat="1" applyFont="1" applyFill="1" applyBorder="1" applyAlignment="1">
      <alignment horizontal="right"/>
    </xf>
    <xf numFmtId="164" fontId="17" fillId="2" borderId="3" xfId="2" applyNumberFormat="1" applyFont="1" applyFill="1" applyBorder="1" applyAlignment="1">
      <alignment horizontal="right"/>
    </xf>
    <xf numFmtId="165" fontId="17" fillId="2" borderId="3" xfId="2" applyNumberFormat="1" applyFont="1" applyFill="1" applyBorder="1" applyAlignment="1">
      <alignment horizontal="right"/>
    </xf>
    <xf numFmtId="0" fontId="11" fillId="0" borderId="0" xfId="0" applyFont="1" applyBorder="1" applyAlignment="1">
      <alignment horizontal="center" vertical="center"/>
    </xf>
    <xf numFmtId="0" fontId="17" fillId="3" borderId="3" xfId="0" applyFont="1" applyFill="1" applyBorder="1" applyAlignment="1">
      <alignment horizontal="left"/>
    </xf>
    <xf numFmtId="0" fontId="17" fillId="3" borderId="3" xfId="0" quotePrefix="1" applyFont="1" applyFill="1" applyBorder="1" applyAlignment="1"/>
    <xf numFmtId="164" fontId="17" fillId="3" borderId="3" xfId="1" applyNumberFormat="1" applyFont="1" applyFill="1" applyBorder="1" applyAlignment="1">
      <alignment horizontal="center"/>
    </xf>
    <xf numFmtId="164" fontId="18" fillId="3" borderId="3" xfId="7" applyNumberFormat="1" applyFont="1" applyFill="1" applyBorder="1" applyAlignment="1">
      <alignment horizontal="center"/>
    </xf>
    <xf numFmtId="164" fontId="17" fillId="3" borderId="3" xfId="7" quotePrefix="1" applyNumberFormat="1" applyFont="1" applyFill="1" applyBorder="1" applyAlignment="1">
      <alignment horizontal="center"/>
    </xf>
    <xf numFmtId="164" fontId="17" fillId="3" borderId="3" xfId="7" applyNumberFormat="1" applyFont="1" applyFill="1" applyBorder="1" applyAlignment="1">
      <alignment horizontal="center"/>
    </xf>
    <xf numFmtId="164" fontId="11" fillId="3" borderId="3" xfId="7" applyNumberFormat="1" applyFont="1" applyFill="1" applyBorder="1" applyAlignment="1">
      <alignment horizontal="right"/>
    </xf>
    <xf numFmtId="164" fontId="17" fillId="3" borderId="3" xfId="2" applyNumberFormat="1" applyFont="1" applyFill="1" applyBorder="1" applyAlignment="1">
      <alignment horizontal="center"/>
    </xf>
    <xf numFmtId="164" fontId="17" fillId="3" borderId="3" xfId="2" applyNumberFormat="1" applyFont="1" applyFill="1" applyBorder="1" applyAlignment="1">
      <alignment horizontal="right"/>
    </xf>
    <xf numFmtId="0" fontId="0" fillId="3" borderId="3" xfId="0" applyFill="1" applyBorder="1" applyAlignment="1">
      <alignment vertical="center"/>
    </xf>
    <xf numFmtId="0" fontId="24" fillId="3" borderId="28" xfId="4" applyFont="1" applyFill="1" applyBorder="1"/>
    <xf numFmtId="0" fontId="24" fillId="3" borderId="27" xfId="4" applyFont="1" applyFill="1" applyBorder="1"/>
    <xf numFmtId="0" fontId="22" fillId="3" borderId="3" xfId="4" applyFont="1" applyFill="1" applyBorder="1"/>
    <xf numFmtId="0" fontId="23" fillId="3" borderId="3" xfId="4" applyFont="1" applyFill="1" applyBorder="1"/>
    <xf numFmtId="0" fontId="24" fillId="3" borderId="3" xfId="4" applyFont="1" applyFill="1" applyBorder="1"/>
    <xf numFmtId="0" fontId="24" fillId="3" borderId="3" xfId="4" applyFont="1" applyFill="1" applyBorder="1" applyAlignment="1">
      <alignment horizontal="center"/>
    </xf>
    <xf numFmtId="164" fontId="24" fillId="3" borderId="3" xfId="5" applyNumberFormat="1" applyFont="1" applyFill="1" applyBorder="1"/>
    <xf numFmtId="0" fontId="9" fillId="3" borderId="0" xfId="0" applyFont="1" applyFill="1" applyBorder="1" applyAlignment="1">
      <alignment vertical="center"/>
    </xf>
    <xf numFmtId="0" fontId="0" fillId="3" borderId="0" xfId="0" applyFill="1" applyBorder="1" applyAlignment="1">
      <alignment vertical="center"/>
    </xf>
    <xf numFmtId="0" fontId="0" fillId="3" borderId="0" xfId="0" applyFill="1" applyAlignment="1">
      <alignment vertical="center"/>
    </xf>
    <xf numFmtId="0" fontId="8" fillId="3" borderId="0" xfId="0" applyFont="1" applyFill="1" applyBorder="1" applyAlignment="1">
      <alignment horizontal="left" vertical="center"/>
    </xf>
    <xf numFmtId="0" fontId="8" fillId="3" borderId="0" xfId="0" applyFont="1" applyFill="1" applyAlignment="1">
      <alignment horizontal="left" vertical="center"/>
    </xf>
    <xf numFmtId="0" fontId="7" fillId="3" borderId="0" xfId="0" applyFont="1" applyFill="1" applyBorder="1" applyAlignment="1">
      <alignment vertical="center"/>
    </xf>
    <xf numFmtId="0" fontId="11" fillId="3" borderId="4" xfId="0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 wrapText="1"/>
    </xf>
    <xf numFmtId="0" fontId="12" fillId="3" borderId="3" xfId="0" quotePrefix="1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 wrapText="1"/>
    </xf>
    <xf numFmtId="0" fontId="16" fillId="3" borderId="3" xfId="0" applyFont="1" applyFill="1" applyBorder="1" applyAlignment="1">
      <alignment horizontal="center" vertical="center" wrapText="1"/>
    </xf>
    <xf numFmtId="0" fontId="11" fillId="3" borderId="10" xfId="0" applyFont="1" applyFill="1" applyBorder="1" applyAlignment="1">
      <alignment horizontal="left" vertical="center" wrapText="1"/>
    </xf>
    <xf numFmtId="164" fontId="12" fillId="3" borderId="4" xfId="2" applyNumberFormat="1" applyFont="1" applyFill="1" applyBorder="1" applyAlignment="1">
      <alignment vertical="center" wrapText="1"/>
    </xf>
    <xf numFmtId="0" fontId="11" fillId="3" borderId="4" xfId="0" applyFont="1" applyFill="1" applyBorder="1" applyAlignment="1">
      <alignment vertical="center" wrapText="1"/>
    </xf>
    <xf numFmtId="164" fontId="11" fillId="3" borderId="4" xfId="2" applyNumberFormat="1" applyFont="1" applyFill="1" applyBorder="1" applyAlignment="1">
      <alignment horizontal="right" vertical="center" wrapText="1"/>
    </xf>
    <xf numFmtId="0" fontId="13" fillId="3" borderId="3" xfId="0" applyFont="1" applyFill="1" applyBorder="1" applyAlignment="1">
      <alignment horizontal="left" vertical="center"/>
    </xf>
    <xf numFmtId="0" fontId="11" fillId="3" borderId="3" xfId="0" applyFont="1" applyFill="1" applyBorder="1" applyAlignment="1">
      <alignment horizontal="left" vertical="center" wrapText="1"/>
    </xf>
    <xf numFmtId="164" fontId="12" fillId="3" borderId="3" xfId="2" applyNumberFormat="1" applyFont="1" applyFill="1" applyBorder="1" applyAlignment="1">
      <alignment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32" fillId="3" borderId="3" xfId="0" applyFont="1" applyFill="1" applyBorder="1"/>
    <xf numFmtId="0" fontId="17" fillId="3" borderId="3" xfId="0" applyFont="1" applyFill="1" applyBorder="1"/>
    <xf numFmtId="0" fontId="17" fillId="3" borderId="3" xfId="0" applyFont="1" applyFill="1" applyBorder="1" applyAlignment="1"/>
    <xf numFmtId="164" fontId="18" fillId="3" borderId="3" xfId="2" applyNumberFormat="1" applyFont="1" applyFill="1" applyBorder="1" applyAlignment="1"/>
    <xf numFmtId="0" fontId="18" fillId="3" borderId="3" xfId="0" applyFont="1" applyFill="1" applyBorder="1" applyAlignment="1">
      <alignment horizontal="center"/>
    </xf>
    <xf numFmtId="164" fontId="18" fillId="3" borderId="3" xfId="2" applyNumberFormat="1" applyFont="1" applyFill="1" applyBorder="1" applyAlignment="1">
      <alignment horizontal="center"/>
    </xf>
    <xf numFmtId="164" fontId="18" fillId="3" borderId="3" xfId="2" applyNumberFormat="1" applyFont="1" applyFill="1" applyBorder="1" applyAlignment="1">
      <alignment horizontal="right"/>
    </xf>
    <xf numFmtId="0" fontId="11" fillId="3" borderId="28" xfId="0" applyFont="1" applyFill="1" applyBorder="1" applyAlignment="1">
      <alignment horizontal="center" vertical="center" wrapText="1"/>
    </xf>
    <xf numFmtId="0" fontId="11" fillId="3" borderId="27" xfId="0" applyFont="1" applyFill="1" applyBorder="1" applyAlignment="1">
      <alignment horizontal="left" vertical="center" wrapText="1"/>
    </xf>
    <xf numFmtId="0" fontId="17" fillId="3" borderId="3" xfId="0" applyFont="1" applyFill="1" applyBorder="1" applyAlignment="1">
      <alignment horizontal="center"/>
    </xf>
    <xf numFmtId="3" fontId="0" fillId="3" borderId="0" xfId="0" applyNumberFormat="1" applyFill="1" applyBorder="1" applyAlignment="1">
      <alignment vertical="center"/>
    </xf>
    <xf numFmtId="0" fontId="21" fillId="3" borderId="3" xfId="0" quotePrefix="1" applyFont="1" applyFill="1" applyBorder="1" applyAlignment="1">
      <alignment horizontal="center"/>
    </xf>
    <xf numFmtId="0" fontId="17" fillId="3" borderId="3" xfId="0" quotePrefix="1" applyFont="1" applyFill="1" applyBorder="1" applyAlignment="1">
      <alignment horizontal="center"/>
    </xf>
    <xf numFmtId="164" fontId="13" fillId="3" borderId="3" xfId="2" applyNumberFormat="1" applyFont="1" applyFill="1" applyBorder="1" applyAlignment="1">
      <alignment horizontal="right"/>
    </xf>
    <xf numFmtId="0" fontId="21" fillId="3" borderId="3" xfId="4" applyFont="1" applyFill="1" applyBorder="1"/>
    <xf numFmtId="0" fontId="18" fillId="3" borderId="28" xfId="4" applyFont="1" applyFill="1" applyBorder="1"/>
    <xf numFmtId="0" fontId="18" fillId="3" borderId="27" xfId="4" applyFont="1" applyFill="1" applyBorder="1"/>
    <xf numFmtId="0" fontId="18" fillId="3" borderId="28" xfId="4" applyFont="1" applyFill="1" applyBorder="1" applyAlignment="1">
      <alignment horizontal="center"/>
    </xf>
    <xf numFmtId="164" fontId="21" fillId="3" borderId="3" xfId="5" applyNumberFormat="1" applyFont="1" applyFill="1" applyBorder="1"/>
    <xf numFmtId="164" fontId="21" fillId="3" borderId="3" xfId="4" applyNumberFormat="1" applyFont="1" applyFill="1" applyBorder="1"/>
    <xf numFmtId="0" fontId="29" fillId="3" borderId="3" xfId="4" applyFont="1" applyFill="1" applyBorder="1"/>
    <xf numFmtId="0" fontId="17" fillId="3" borderId="28" xfId="4" applyFont="1" applyFill="1" applyBorder="1"/>
    <xf numFmtId="0" fontId="17" fillId="3" borderId="27" xfId="4" applyFont="1" applyFill="1" applyBorder="1"/>
    <xf numFmtId="164" fontId="18" fillId="3" borderId="3" xfId="2" applyNumberFormat="1" applyFont="1" applyFill="1" applyBorder="1"/>
    <xf numFmtId="164" fontId="23" fillId="3" borderId="3" xfId="5" applyNumberFormat="1" applyFont="1" applyFill="1" applyBorder="1"/>
    <xf numFmtId="0" fontId="31" fillId="3" borderId="27" xfId="4" applyFont="1" applyFill="1" applyBorder="1"/>
    <xf numFmtId="0" fontId="19" fillId="3" borderId="27" xfId="4" applyFont="1" applyFill="1" applyBorder="1"/>
    <xf numFmtId="0" fontId="17" fillId="3" borderId="28" xfId="4" applyFont="1" applyFill="1" applyBorder="1" applyAlignment="1">
      <alignment horizontal="center"/>
    </xf>
    <xf numFmtId="0" fontId="18" fillId="3" borderId="28" xfId="0" applyFont="1" applyFill="1" applyBorder="1" applyAlignment="1">
      <alignment horizontal="left"/>
    </xf>
    <xf numFmtId="0" fontId="18" fillId="3" borderId="27" xfId="0" applyFont="1" applyFill="1" applyBorder="1" applyAlignment="1">
      <alignment horizontal="left"/>
    </xf>
    <xf numFmtId="0" fontId="18" fillId="3" borderId="3" xfId="0" applyFont="1" applyFill="1" applyBorder="1" applyAlignment="1">
      <alignment horizontal="left"/>
    </xf>
    <xf numFmtId="0" fontId="21" fillId="3" borderId="3" xfId="0" applyFont="1" applyFill="1" applyBorder="1" applyAlignment="1">
      <alignment horizontal="left"/>
    </xf>
    <xf numFmtId="164" fontId="18" fillId="3" borderId="3" xfId="0" applyNumberFormat="1" applyFont="1" applyFill="1" applyBorder="1" applyAlignment="1">
      <alignment horizontal="right"/>
    </xf>
    <xf numFmtId="164" fontId="17" fillId="3" borderId="3" xfId="0" applyNumberFormat="1" applyFont="1" applyFill="1" applyBorder="1" applyAlignment="1">
      <alignment horizontal="center"/>
    </xf>
    <xf numFmtId="0" fontId="17" fillId="3" borderId="28" xfId="0" applyFont="1" applyFill="1" applyBorder="1" applyAlignment="1">
      <alignment horizontal="left"/>
    </xf>
    <xf numFmtId="0" fontId="17" fillId="3" borderId="27" xfId="0" applyFont="1" applyFill="1" applyBorder="1" applyAlignment="1">
      <alignment horizontal="left"/>
    </xf>
    <xf numFmtId="164" fontId="17" fillId="3" borderId="3" xfId="2" quotePrefix="1" applyNumberFormat="1" applyFont="1" applyFill="1" applyBorder="1" applyAlignment="1">
      <alignment horizontal="center"/>
    </xf>
    <xf numFmtId="164" fontId="17" fillId="3" borderId="3" xfId="2" quotePrefix="1" applyNumberFormat="1" applyFont="1" applyFill="1" applyBorder="1" applyAlignment="1">
      <alignment horizontal="right"/>
    </xf>
    <xf numFmtId="164" fontId="18" fillId="3" borderId="3" xfId="2" quotePrefix="1" applyNumberFormat="1" applyFont="1" applyFill="1" applyBorder="1" applyAlignment="1">
      <alignment horizontal="center"/>
    </xf>
    <xf numFmtId="0" fontId="17" fillId="3" borderId="3" xfId="0" quotePrefix="1" applyFont="1" applyFill="1" applyBorder="1" applyAlignment="1">
      <alignment horizontal="left"/>
    </xf>
    <xf numFmtId="164" fontId="17" fillId="3" borderId="3" xfId="2" quotePrefix="1" applyNumberFormat="1" applyFont="1" applyFill="1" applyBorder="1" applyAlignment="1"/>
    <xf numFmtId="164" fontId="17" fillId="3" borderId="3" xfId="2" applyNumberFormat="1" applyFont="1" applyFill="1" applyBorder="1" applyAlignment="1"/>
    <xf numFmtId="0" fontId="29" fillId="3" borderId="3" xfId="0" applyFont="1" applyFill="1" applyBorder="1" applyAlignment="1">
      <alignment horizontal="left"/>
    </xf>
    <xf numFmtId="164" fontId="18" fillId="3" borderId="3" xfId="2" quotePrefix="1" applyNumberFormat="1" applyFont="1" applyFill="1" applyBorder="1" applyAlignment="1"/>
    <xf numFmtId="0" fontId="29" fillId="3" borderId="3" xfId="0" applyFont="1" applyFill="1" applyBorder="1"/>
    <xf numFmtId="3" fontId="18" fillId="3" borderId="3" xfId="0" applyNumberFormat="1" applyFont="1" applyFill="1" applyBorder="1"/>
    <xf numFmtId="3" fontId="18" fillId="3" borderId="3" xfId="0" applyNumberFormat="1" applyFont="1" applyFill="1" applyBorder="1" applyAlignment="1">
      <alignment horizontal="center"/>
    </xf>
    <xf numFmtId="0" fontId="21" fillId="3" borderId="3" xfId="0" applyFont="1" applyFill="1" applyBorder="1"/>
    <xf numFmtId="0" fontId="18" fillId="3" borderId="28" xfId="0" applyFont="1" applyFill="1" applyBorder="1"/>
    <xf numFmtId="0" fontId="18" fillId="3" borderId="27" xfId="0" applyFont="1" applyFill="1" applyBorder="1"/>
    <xf numFmtId="0" fontId="23" fillId="3" borderId="3" xfId="0" applyFont="1" applyFill="1" applyBorder="1"/>
    <xf numFmtId="0" fontId="24" fillId="3" borderId="28" xfId="0" applyFont="1" applyFill="1" applyBorder="1"/>
    <xf numFmtId="0" fontId="24" fillId="3" borderId="27" xfId="0" applyFont="1" applyFill="1" applyBorder="1"/>
    <xf numFmtId="0" fontId="23" fillId="3" borderId="3" xfId="0" quotePrefix="1" applyFont="1" applyFill="1" applyBorder="1" applyAlignment="1">
      <alignment horizontal="center"/>
    </xf>
    <xf numFmtId="0" fontId="23" fillId="3" borderId="28" xfId="0" applyFont="1" applyFill="1" applyBorder="1"/>
    <xf numFmtId="0" fontId="23" fillId="3" borderId="27" xfId="0" applyFont="1" applyFill="1" applyBorder="1"/>
    <xf numFmtId="0" fontId="23" fillId="3" borderId="3" xfId="0" applyFont="1" applyFill="1" applyBorder="1" applyAlignment="1">
      <alignment horizontal="center"/>
    </xf>
    <xf numFmtId="0" fontId="17" fillId="3" borderId="28" xfId="0" applyFont="1" applyFill="1" applyBorder="1"/>
    <xf numFmtId="0" fontId="17" fillId="3" borderId="27" xfId="0" applyFont="1" applyFill="1" applyBorder="1"/>
    <xf numFmtId="164" fontId="32" fillId="3" borderId="3" xfId="2" quotePrefix="1" applyNumberFormat="1" applyFont="1" applyFill="1" applyBorder="1" applyAlignment="1">
      <alignment horizontal="right"/>
    </xf>
    <xf numFmtId="164" fontId="32" fillId="3" borderId="3" xfId="2" quotePrefix="1" applyNumberFormat="1" applyFont="1" applyFill="1" applyBorder="1" applyAlignment="1">
      <alignment horizontal="center"/>
    </xf>
    <xf numFmtId="0" fontId="23" fillId="3" borderId="3" xfId="0" applyFont="1" applyFill="1" applyBorder="1" applyAlignment="1">
      <alignment horizontal="justify" vertical="center"/>
    </xf>
    <xf numFmtId="43" fontId="17" fillId="3" borderId="3" xfId="7" applyFont="1" applyFill="1" applyBorder="1"/>
    <xf numFmtId="164" fontId="17" fillId="3" borderId="3" xfId="7" quotePrefix="1" applyNumberFormat="1" applyFont="1" applyFill="1" applyBorder="1" applyAlignment="1">
      <alignment horizontal="right"/>
    </xf>
    <xf numFmtId="164" fontId="18" fillId="3" borderId="3" xfId="7" quotePrefix="1" applyNumberFormat="1" applyFont="1" applyFill="1" applyBorder="1" applyAlignment="1">
      <alignment horizontal="right"/>
    </xf>
    <xf numFmtId="0" fontId="23" fillId="3" borderId="28" xfId="0" applyFont="1" applyFill="1" applyBorder="1" applyAlignment="1">
      <alignment horizontal="left"/>
    </xf>
    <xf numFmtId="0" fontId="23" fillId="3" borderId="27" xfId="0" applyFont="1" applyFill="1" applyBorder="1" applyAlignment="1">
      <alignment horizontal="left" vertical="center"/>
    </xf>
    <xf numFmtId="164" fontId="17" fillId="3" borderId="3" xfId="7" applyNumberFormat="1" applyFont="1" applyFill="1" applyBorder="1" applyAlignment="1">
      <alignment horizontal="right"/>
    </xf>
    <xf numFmtId="164" fontId="18" fillId="3" borderId="3" xfId="7" quotePrefix="1" applyNumberFormat="1" applyFont="1" applyFill="1" applyBorder="1" applyAlignment="1">
      <alignment horizontal="center"/>
    </xf>
    <xf numFmtId="0" fontId="26" fillId="3" borderId="3" xfId="0" applyFont="1" applyFill="1" applyBorder="1"/>
    <xf numFmtId="0" fontId="11" fillId="3" borderId="28" xfId="0" applyFont="1" applyFill="1" applyBorder="1" applyAlignment="1">
      <alignment horizontal="center" vertical="center"/>
    </xf>
    <xf numFmtId="0" fontId="11" fillId="3" borderId="27" xfId="0" applyFont="1" applyFill="1" applyBorder="1" applyAlignment="1">
      <alignment horizontal="center" vertical="center"/>
    </xf>
    <xf numFmtId="0" fontId="17" fillId="3" borderId="3" xfId="6" applyFont="1" applyFill="1" applyBorder="1" applyAlignment="1">
      <alignment vertical="center" wrapText="1"/>
    </xf>
    <xf numFmtId="0" fontId="11" fillId="3" borderId="3" xfId="0" applyFont="1" applyFill="1" applyBorder="1" applyAlignment="1">
      <alignment vertical="center" wrapText="1"/>
    </xf>
    <xf numFmtId="164" fontId="11" fillId="3" borderId="3" xfId="2" applyNumberFormat="1" applyFont="1" applyFill="1" applyBorder="1" applyAlignment="1">
      <alignment vertical="center" wrapText="1"/>
    </xf>
    <xf numFmtId="164" fontId="11" fillId="3" borderId="3" xfId="2" applyNumberFormat="1" applyFont="1" applyFill="1" applyBorder="1" applyAlignment="1">
      <alignment vertical="center"/>
    </xf>
    <xf numFmtId="164" fontId="11" fillId="3" borderId="3" xfId="2" applyNumberFormat="1" applyFont="1" applyFill="1" applyBorder="1" applyAlignment="1">
      <alignment horizontal="right" vertical="center" wrapText="1"/>
    </xf>
    <xf numFmtId="164" fontId="11" fillId="3" borderId="3" xfId="2" applyNumberFormat="1" applyFont="1" applyFill="1" applyBorder="1" applyAlignment="1">
      <alignment horizontal="right" vertical="center"/>
    </xf>
    <xf numFmtId="164" fontId="13" fillId="3" borderId="3" xfId="2" applyNumberFormat="1" applyFont="1" applyFill="1" applyBorder="1" applyAlignment="1">
      <alignment horizontal="right" vertical="center" wrapText="1"/>
    </xf>
    <xf numFmtId="164" fontId="13" fillId="3" borderId="3" xfId="2" applyNumberFormat="1" applyFont="1" applyFill="1" applyBorder="1" applyAlignment="1">
      <alignment horizontal="center" vertical="center" wrapText="1"/>
    </xf>
    <xf numFmtId="0" fontId="13" fillId="3" borderId="28" xfId="0" applyFont="1" applyFill="1" applyBorder="1" applyAlignment="1">
      <alignment horizontal="left" vertical="center" wrapText="1"/>
    </xf>
    <xf numFmtId="164" fontId="11" fillId="3" borderId="3" xfId="2" applyNumberFormat="1" applyFont="1" applyFill="1" applyBorder="1" applyAlignment="1">
      <alignment horizontal="center" vertical="center" wrapText="1"/>
    </xf>
    <xf numFmtId="0" fontId="11" fillId="3" borderId="0" xfId="0" applyFont="1" applyFill="1" applyBorder="1" applyAlignment="1">
      <alignment vertical="center"/>
    </xf>
    <xf numFmtId="0" fontId="11" fillId="3" borderId="0" xfId="0" applyFont="1" applyFill="1" applyBorder="1" applyAlignment="1">
      <alignment vertical="center" wrapText="1"/>
    </xf>
    <xf numFmtId="164" fontId="12" fillId="3" borderId="0" xfId="2" applyNumberFormat="1" applyFont="1" applyFill="1" applyBorder="1" applyAlignment="1">
      <alignment vertical="center" wrapText="1"/>
    </xf>
    <xf numFmtId="0" fontId="11" fillId="3" borderId="0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vertical="center" wrapText="1"/>
    </xf>
    <xf numFmtId="0" fontId="11" fillId="3" borderId="2" xfId="0" applyFont="1" applyFill="1" applyBorder="1" applyAlignment="1">
      <alignment vertical="center"/>
    </xf>
    <xf numFmtId="0" fontId="12" fillId="3" borderId="0" xfId="0" applyFont="1" applyFill="1" applyBorder="1" applyAlignment="1">
      <alignment vertical="center"/>
    </xf>
    <xf numFmtId="0" fontId="17" fillId="3" borderId="0" xfId="0" applyFont="1" applyFill="1" applyAlignment="1">
      <alignment vertical="center" wrapText="1"/>
    </xf>
    <xf numFmtId="0" fontId="11" fillId="3" borderId="0" xfId="0" applyFont="1" applyFill="1" applyBorder="1" applyAlignment="1">
      <alignment horizontal="left" vertical="center"/>
    </xf>
    <xf numFmtId="0" fontId="13" fillId="3" borderId="0" xfId="0" applyFont="1" applyFill="1" applyBorder="1" applyAlignment="1">
      <alignment horizontal="center" vertical="center"/>
    </xf>
    <xf numFmtId="0" fontId="14" fillId="3" borderId="0" xfId="0" applyFont="1" applyFill="1" applyBorder="1" applyAlignment="1">
      <alignment horizontal="right" wrapText="1"/>
    </xf>
    <xf numFmtId="0" fontId="7" fillId="3" borderId="0" xfId="0" applyFont="1" applyFill="1" applyAlignment="1">
      <alignment vertical="center"/>
    </xf>
    <xf numFmtId="0" fontId="17" fillId="3" borderId="0" xfId="0" applyFont="1" applyFill="1" applyAlignment="1">
      <alignment vertical="center"/>
    </xf>
    <xf numFmtId="0" fontId="11" fillId="3" borderId="0" xfId="0" applyFont="1" applyFill="1" applyBorder="1" applyAlignment="1">
      <alignment horizontal="center" vertical="center"/>
    </xf>
    <xf numFmtId="0" fontId="17" fillId="3" borderId="0" xfId="0" applyFont="1" applyFill="1" applyBorder="1" applyAlignment="1">
      <alignment vertical="center"/>
    </xf>
    <xf numFmtId="164" fontId="29" fillId="3" borderId="0" xfId="2" applyNumberFormat="1" applyFont="1" applyFill="1" applyBorder="1" applyAlignment="1">
      <alignment vertical="center" wrapText="1"/>
    </xf>
    <xf numFmtId="0" fontId="17" fillId="3" borderId="0" xfId="0" applyFont="1" applyFill="1" applyBorder="1" applyAlignment="1">
      <alignment horizontal="center" vertical="center" wrapText="1"/>
    </xf>
    <xf numFmtId="0" fontId="17" fillId="3" borderId="0" xfId="0" applyFont="1" applyFill="1" applyAlignment="1">
      <alignment horizontal="center" vertical="center" wrapText="1"/>
    </xf>
    <xf numFmtId="0" fontId="0" fillId="3" borderId="0" xfId="0" applyFill="1" applyAlignment="1">
      <alignment vertical="center" wrapText="1"/>
    </xf>
    <xf numFmtId="164" fontId="6" fillId="3" borderId="0" xfId="2" applyNumberFormat="1" applyFont="1" applyFill="1" applyAlignment="1">
      <alignment vertical="center" wrapText="1"/>
    </xf>
    <xf numFmtId="0" fontId="0" fillId="3" borderId="0" xfId="0" applyFill="1" applyAlignment="1">
      <alignment horizontal="center" vertical="center" wrapText="1"/>
    </xf>
    <xf numFmtId="0" fontId="6" fillId="3" borderId="0" xfId="0" applyFont="1" applyFill="1" applyAlignment="1">
      <alignment vertical="center"/>
    </xf>
    <xf numFmtId="0" fontId="6" fillId="3" borderId="0" xfId="0" applyFont="1" applyFill="1" applyBorder="1" applyAlignment="1">
      <alignment vertical="center"/>
    </xf>
    <xf numFmtId="0" fontId="9" fillId="3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center" vertical="center"/>
    </xf>
    <xf numFmtId="0" fontId="41" fillId="3" borderId="1" xfId="0" applyFont="1" applyFill="1" applyBorder="1" applyAlignment="1">
      <alignment horizontal="center" vertical="center"/>
    </xf>
    <xf numFmtId="0" fontId="17" fillId="3" borderId="14" xfId="0" applyFont="1" applyFill="1" applyBorder="1" applyAlignment="1">
      <alignment horizontal="center"/>
    </xf>
    <xf numFmtId="0" fontId="17" fillId="3" borderId="27" xfId="0" applyFont="1" applyFill="1" applyBorder="1" applyAlignment="1">
      <alignment horizontal="center"/>
    </xf>
    <xf numFmtId="0" fontId="21" fillId="3" borderId="3" xfId="0" applyFont="1" applyFill="1" applyBorder="1" applyAlignment="1">
      <alignment horizontal="center"/>
    </xf>
    <xf numFmtId="164" fontId="11" fillId="3" borderId="3" xfId="2" applyNumberFormat="1" applyFont="1" applyFill="1" applyBorder="1" applyAlignment="1">
      <alignment horizontal="right"/>
    </xf>
    <xf numFmtId="0" fontId="17" fillId="3" borderId="27" xfId="4" quotePrefix="1" applyFont="1" applyFill="1" applyBorder="1"/>
    <xf numFmtId="3" fontId="21" fillId="3" borderId="3" xfId="4" applyNumberFormat="1" applyFont="1" applyFill="1" applyBorder="1"/>
    <xf numFmtId="164" fontId="17" fillId="3" borderId="3" xfId="5" quotePrefix="1" applyNumberFormat="1" applyFont="1" applyFill="1" applyBorder="1" applyAlignment="1">
      <alignment horizontal="right"/>
    </xf>
    <xf numFmtId="0" fontId="6" fillId="3" borderId="27" xfId="4" applyFont="1" applyFill="1" applyBorder="1"/>
    <xf numFmtId="0" fontId="0" fillId="3" borderId="3" xfId="4" applyFont="1" applyFill="1" applyBorder="1"/>
    <xf numFmtId="164" fontId="7" fillId="3" borderId="3" xfId="2" applyNumberFormat="1" applyFont="1" applyFill="1" applyBorder="1"/>
    <xf numFmtId="164" fontId="34" fillId="3" borderId="3" xfId="5" applyNumberFormat="1" applyFont="1" applyFill="1" applyBorder="1"/>
    <xf numFmtId="0" fontId="0" fillId="3" borderId="3" xfId="4" applyFont="1" applyFill="1" applyBorder="1" applyAlignment="1">
      <alignment horizontal="center"/>
    </xf>
    <xf numFmtId="164" fontId="7" fillId="3" borderId="3" xfId="5" applyNumberFormat="1" applyFont="1" applyFill="1" applyBorder="1"/>
    <xf numFmtId="164" fontId="32" fillId="3" borderId="3" xfId="0" applyNumberFormat="1" applyFont="1" applyFill="1" applyBorder="1"/>
    <xf numFmtId="0" fontId="17" fillId="3" borderId="28" xfId="0" applyFont="1" applyFill="1" applyBorder="1" applyAlignment="1">
      <alignment horizontal="center"/>
    </xf>
    <xf numFmtId="0" fontId="17" fillId="3" borderId="3" xfId="0" applyFont="1" applyFill="1" applyBorder="1" applyAlignment="1">
      <alignment horizontal="right"/>
    </xf>
    <xf numFmtId="164" fontId="17" fillId="3" borderId="3" xfId="0" applyNumberFormat="1" applyFont="1" applyFill="1" applyBorder="1" applyAlignment="1">
      <alignment horizontal="right"/>
    </xf>
    <xf numFmtId="164" fontId="17" fillId="3" borderId="4" xfId="0" applyNumberFormat="1" applyFont="1" applyFill="1" applyBorder="1" applyAlignment="1">
      <alignment horizontal="right"/>
    </xf>
    <xf numFmtId="0" fontId="29" fillId="3" borderId="3" xfId="27" applyFont="1" applyFill="1" applyBorder="1"/>
    <xf numFmtId="0" fontId="18" fillId="3" borderId="3" xfId="27" applyFont="1" applyFill="1" applyBorder="1" applyAlignment="1">
      <alignment horizontal="left"/>
    </xf>
    <xf numFmtId="0" fontId="17" fillId="3" borderId="3" xfId="27" applyFont="1" applyFill="1" applyBorder="1"/>
    <xf numFmtId="3" fontId="18" fillId="3" borderId="3" xfId="27" applyNumberFormat="1" applyFont="1" applyFill="1" applyBorder="1"/>
    <xf numFmtId="3" fontId="17" fillId="3" borderId="3" xfId="27" applyNumberFormat="1" applyFont="1" applyFill="1" applyBorder="1"/>
    <xf numFmtId="3" fontId="17" fillId="3" borderId="3" xfId="27" applyNumberFormat="1" applyFont="1" applyFill="1" applyBorder="1" applyAlignment="1">
      <alignment horizontal="right"/>
    </xf>
    <xf numFmtId="3" fontId="18" fillId="3" borderId="3" xfId="27" applyNumberFormat="1" applyFont="1" applyFill="1" applyBorder="1" applyAlignment="1">
      <alignment horizontal="center"/>
    </xf>
    <xf numFmtId="164" fontId="18" fillId="3" borderId="3" xfId="7" applyNumberFormat="1" applyFont="1" applyFill="1" applyBorder="1" applyAlignment="1">
      <alignment horizontal="right"/>
    </xf>
    <xf numFmtId="0" fontId="18" fillId="3" borderId="28" xfId="27" applyFont="1" applyFill="1" applyBorder="1" applyAlignment="1">
      <alignment horizontal="center"/>
    </xf>
    <xf numFmtId="0" fontId="18" fillId="3" borderId="27" xfId="27" applyFont="1" applyFill="1" applyBorder="1" applyAlignment="1">
      <alignment horizontal="center"/>
    </xf>
    <xf numFmtId="164" fontId="18" fillId="3" borderId="3" xfId="7" applyNumberFormat="1" applyFont="1" applyFill="1" applyBorder="1"/>
    <xf numFmtId="3" fontId="18" fillId="3" borderId="3" xfId="27" applyNumberFormat="1" applyFont="1" applyFill="1" applyBorder="1" applyAlignment="1">
      <alignment horizontal="right"/>
    </xf>
    <xf numFmtId="0" fontId="39" fillId="3" borderId="28" xfId="27" applyFont="1" applyFill="1" applyBorder="1"/>
    <xf numFmtId="0" fontId="39" fillId="3" borderId="27" xfId="27" applyFont="1" applyFill="1" applyBorder="1"/>
    <xf numFmtId="0" fontId="18" fillId="3" borderId="28" xfId="27" applyFont="1" applyFill="1" applyBorder="1" applyAlignment="1">
      <alignment horizontal="left"/>
    </xf>
    <xf numFmtId="0" fontId="18" fillId="3" borderId="27" xfId="27" applyFont="1" applyFill="1" applyBorder="1" applyAlignment="1">
      <alignment horizontal="left"/>
    </xf>
    <xf numFmtId="164" fontId="17" fillId="3" borderId="3" xfId="7" applyNumberFormat="1" applyFont="1" applyFill="1" applyBorder="1"/>
    <xf numFmtId="0" fontId="18" fillId="3" borderId="6" xfId="0" applyFont="1" applyFill="1" applyBorder="1"/>
    <xf numFmtId="0" fontId="17" fillId="3" borderId="6" xfId="0" applyFont="1" applyFill="1" applyBorder="1"/>
    <xf numFmtId="0" fontId="21" fillId="3" borderId="6" xfId="0" applyFont="1" applyFill="1" applyBorder="1" applyAlignment="1">
      <alignment horizontal="center"/>
    </xf>
    <xf numFmtId="0" fontId="17" fillId="3" borderId="6" xfId="0" applyFont="1" applyFill="1" applyBorder="1" applyAlignment="1"/>
    <xf numFmtId="0" fontId="17" fillId="3" borderId="6" xfId="0" applyFont="1" applyFill="1" applyBorder="1" applyAlignment="1">
      <alignment horizontal="center"/>
    </xf>
    <xf numFmtId="0" fontId="13" fillId="3" borderId="9" xfId="0" applyFont="1" applyFill="1" applyBorder="1" applyAlignment="1">
      <alignment horizontal="left" vertical="center"/>
    </xf>
    <xf numFmtId="0" fontId="13" fillId="3" borderId="3" xfId="0" applyFont="1" applyFill="1" applyBorder="1" applyAlignment="1">
      <alignment horizontal="center" vertical="center" wrapText="1"/>
    </xf>
    <xf numFmtId="164" fontId="17" fillId="3" borderId="3" xfId="0" applyNumberFormat="1" applyFont="1" applyFill="1" applyBorder="1"/>
    <xf numFmtId="0" fontId="18" fillId="3" borderId="3" xfId="46" applyFont="1" applyFill="1" applyBorder="1"/>
    <xf numFmtId="0" fontId="22" fillId="3" borderId="3" xfId="46" applyFont="1" applyFill="1" applyBorder="1"/>
    <xf numFmtId="0" fontId="23" fillId="3" borderId="3" xfId="46" applyFont="1" applyFill="1" applyBorder="1"/>
    <xf numFmtId="0" fontId="24" fillId="3" borderId="3" xfId="46" applyFont="1" applyFill="1" applyBorder="1"/>
    <xf numFmtId="164" fontId="24" fillId="3" borderId="3" xfId="46" applyNumberFormat="1" applyFont="1" applyFill="1" applyBorder="1"/>
    <xf numFmtId="0" fontId="18" fillId="3" borderId="3" xfId="46" applyFont="1" applyFill="1" applyBorder="1" applyAlignment="1">
      <alignment horizontal="center"/>
    </xf>
    <xf numFmtId="164" fontId="24" fillId="3" borderId="3" xfId="47" applyNumberFormat="1" applyFont="1" applyFill="1" applyBorder="1"/>
    <xf numFmtId="164" fontId="18" fillId="3" borderId="3" xfId="47" applyNumberFormat="1" applyFont="1" applyFill="1" applyBorder="1"/>
    <xf numFmtId="0" fontId="24" fillId="3" borderId="3" xfId="46" applyFont="1" applyFill="1" applyBorder="1" applyAlignment="1">
      <alignment horizontal="center"/>
    </xf>
    <xf numFmtId="0" fontId="24" fillId="3" borderId="28" xfId="46" applyFont="1" applyFill="1" applyBorder="1"/>
    <xf numFmtId="0" fontId="24" fillId="3" borderId="27" xfId="46" applyFont="1" applyFill="1" applyBorder="1"/>
    <xf numFmtId="0" fontId="21" fillId="3" borderId="3" xfId="46" applyFont="1" applyFill="1" applyBorder="1"/>
    <xf numFmtId="164" fontId="23" fillId="3" borderId="3" xfId="46" applyNumberFormat="1" applyFont="1" applyFill="1" applyBorder="1"/>
    <xf numFmtId="0" fontId="17" fillId="3" borderId="3" xfId="46" applyFont="1" applyFill="1" applyBorder="1"/>
    <xf numFmtId="164" fontId="17" fillId="3" borderId="3" xfId="47" applyNumberFormat="1" applyFont="1" applyFill="1" applyBorder="1"/>
    <xf numFmtId="0" fontId="17" fillId="3" borderId="3" xfId="46" applyFont="1" applyFill="1" applyBorder="1" applyAlignment="1">
      <alignment horizontal="center"/>
    </xf>
    <xf numFmtId="0" fontId="17" fillId="3" borderId="3" xfId="46" quotePrefix="1" applyFont="1" applyFill="1" applyBorder="1"/>
    <xf numFmtId="0" fontId="17" fillId="3" borderId="28" xfId="46" applyFont="1" applyFill="1" applyBorder="1"/>
    <xf numFmtId="0" fontId="17" fillId="3" borderId="27" xfId="46" applyFont="1" applyFill="1" applyBorder="1"/>
    <xf numFmtId="0" fontId="18" fillId="3" borderId="28" xfId="46" applyFont="1" applyFill="1" applyBorder="1"/>
    <xf numFmtId="0" fontId="18" fillId="3" borderId="27" xfId="46" applyFont="1" applyFill="1" applyBorder="1"/>
    <xf numFmtId="3" fontId="21" fillId="3" borderId="3" xfId="46" applyNumberFormat="1" applyFont="1" applyFill="1" applyBorder="1"/>
    <xf numFmtId="0" fontId="7" fillId="3" borderId="3" xfId="0" applyFont="1" applyFill="1" applyBorder="1" applyAlignment="1">
      <alignment vertical="center"/>
    </xf>
    <xf numFmtId="0" fontId="18" fillId="3" borderId="28" xfId="46" applyFont="1" applyFill="1" applyBorder="1" applyAlignment="1">
      <alignment horizontal="center"/>
    </xf>
    <xf numFmtId="0" fontId="24" fillId="3" borderId="3" xfId="0" applyFont="1" applyFill="1" applyBorder="1"/>
    <xf numFmtId="43" fontId="21" fillId="3" borderId="3" xfId="2" applyFont="1" applyFill="1" applyBorder="1"/>
    <xf numFmtId="43" fontId="17" fillId="3" borderId="3" xfId="2" applyFont="1" applyFill="1" applyBorder="1"/>
    <xf numFmtId="43" fontId="18" fillId="3" borderId="3" xfId="2" applyFont="1" applyFill="1" applyBorder="1"/>
    <xf numFmtId="0" fontId="23" fillId="3" borderId="27" xfId="0" applyFont="1" applyFill="1" applyBorder="1" applyAlignment="1">
      <alignment horizontal="justify" vertical="center"/>
    </xf>
    <xf numFmtId="0" fontId="22" fillId="3" borderId="3" xfId="0" applyFont="1" applyFill="1" applyBorder="1"/>
    <xf numFmtId="0" fontId="23" fillId="3" borderId="3" xfId="0" quotePrefix="1" applyFont="1" applyFill="1" applyBorder="1"/>
    <xf numFmtId="0" fontId="23" fillId="3" borderId="28" xfId="0" quotePrefix="1" applyFont="1" applyFill="1" applyBorder="1" applyAlignment="1">
      <alignment horizontal="center"/>
    </xf>
    <xf numFmtId="0" fontId="0" fillId="3" borderId="3" xfId="0" applyFill="1" applyBorder="1" applyAlignment="1">
      <alignment horizontal="center" vertical="center" wrapText="1"/>
    </xf>
    <xf numFmtId="0" fontId="0" fillId="3" borderId="3" xfId="0" applyFill="1" applyBorder="1" applyAlignment="1">
      <alignment vertical="center" wrapText="1"/>
    </xf>
    <xf numFmtId="0" fontId="6" fillId="3" borderId="3" xfId="0" applyFont="1" applyFill="1" applyBorder="1" applyAlignment="1">
      <alignment vertical="center"/>
    </xf>
    <xf numFmtId="0" fontId="17" fillId="3" borderId="0" xfId="0" applyFont="1" applyFill="1" applyBorder="1" applyAlignment="1">
      <alignment vertical="center" wrapText="1"/>
    </xf>
    <xf numFmtId="164" fontId="18" fillId="3" borderId="0" xfId="2" applyNumberFormat="1" applyFont="1" applyFill="1" applyBorder="1" applyAlignment="1">
      <alignment vertical="center" wrapText="1"/>
    </xf>
    <xf numFmtId="0" fontId="18" fillId="3" borderId="0" xfId="0" applyFont="1" applyFill="1" applyBorder="1" applyAlignment="1">
      <alignment vertical="center"/>
    </xf>
    <xf numFmtId="164" fontId="18" fillId="3" borderId="0" xfId="2" applyNumberFormat="1" applyFont="1" applyFill="1" applyAlignment="1">
      <alignment vertical="center" wrapText="1"/>
    </xf>
    <xf numFmtId="0" fontId="18" fillId="3" borderId="0" xfId="0" applyFont="1" applyFill="1" applyAlignment="1">
      <alignment vertical="center"/>
    </xf>
    <xf numFmtId="0" fontId="27" fillId="3" borderId="0" xfId="0" applyFont="1" applyFill="1" applyBorder="1" applyAlignment="1">
      <alignment vertical="center"/>
    </xf>
    <xf numFmtId="164" fontId="28" fillId="3" borderId="0" xfId="2" applyNumberFormat="1" applyFont="1" applyFill="1" applyBorder="1" applyAlignment="1">
      <alignment vertical="center" wrapText="1"/>
    </xf>
    <xf numFmtId="0" fontId="27" fillId="3" borderId="0" xfId="0" applyFont="1" applyFill="1" applyBorder="1" applyAlignment="1">
      <alignment horizontal="center" vertical="center" wrapText="1"/>
    </xf>
    <xf numFmtId="0" fontId="27" fillId="3" borderId="0" xfId="0" applyFont="1" applyFill="1" applyAlignment="1">
      <alignment horizontal="center" vertical="center" wrapText="1"/>
    </xf>
    <xf numFmtId="164" fontId="0" fillId="3" borderId="3" xfId="1" applyNumberFormat="1" applyFont="1" applyFill="1" applyBorder="1" applyAlignment="1">
      <alignment vertical="center"/>
    </xf>
    <xf numFmtId="0" fontId="0" fillId="3" borderId="29" xfId="0" applyFill="1" applyBorder="1" applyAlignment="1">
      <alignment vertical="center"/>
    </xf>
    <xf numFmtId="164" fontId="6" fillId="3" borderId="3" xfId="1" applyNumberFormat="1" applyFont="1" applyFill="1" applyBorder="1" applyAlignment="1">
      <alignment vertical="center"/>
    </xf>
    <xf numFmtId="0" fontId="18" fillId="3" borderId="29" xfId="0" applyFont="1" applyFill="1" applyBorder="1" applyAlignment="1">
      <alignment horizontal="left"/>
    </xf>
    <xf numFmtId="0" fontId="0" fillId="3" borderId="27" xfId="0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7" fillId="0" borderId="0" xfId="0" applyFont="1" applyFill="1" applyAlignment="1">
      <alignment horizontal="left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7" fillId="3" borderId="3" xfId="3" applyFont="1" applyFill="1" applyBorder="1" applyAlignment="1">
      <alignment horizontal="right"/>
    </xf>
    <xf numFmtId="0" fontId="17" fillId="3" borderId="3" xfId="3" applyFont="1" applyFill="1" applyBorder="1" applyAlignment="1">
      <alignment horizontal="center"/>
    </xf>
    <xf numFmtId="0" fontId="17" fillId="3" borderId="3" xfId="3" applyFont="1" applyFill="1" applyBorder="1"/>
    <xf numFmtId="0" fontId="18" fillId="3" borderId="3" xfId="3" applyFont="1" applyFill="1" applyBorder="1" applyAlignment="1">
      <alignment horizontal="center"/>
    </xf>
    <xf numFmtId="164" fontId="7" fillId="3" borderId="5" xfId="2" applyNumberFormat="1" applyFont="1" applyFill="1" applyBorder="1" applyAlignment="1">
      <alignment horizontal="right"/>
    </xf>
    <xf numFmtId="0" fontId="6" fillId="3" borderId="5" xfId="3" applyFont="1" applyFill="1" applyBorder="1" applyAlignment="1">
      <alignment horizontal="right"/>
    </xf>
    <xf numFmtId="0" fontId="7" fillId="3" borderId="5" xfId="2" applyNumberFormat="1" applyFont="1" applyFill="1" applyBorder="1" applyAlignment="1">
      <alignment horizontal="right"/>
    </xf>
    <xf numFmtId="0" fontId="7" fillId="3" borderId="5" xfId="3" applyFont="1" applyFill="1" applyBorder="1" applyAlignment="1">
      <alignment horizontal="right"/>
    </xf>
    <xf numFmtId="164" fontId="7" fillId="3" borderId="8" xfId="2" applyNumberFormat="1" applyFont="1" applyFill="1" applyBorder="1" applyAlignment="1">
      <alignment horizontal="right"/>
    </xf>
    <xf numFmtId="164" fontId="17" fillId="3" borderId="3" xfId="2" applyNumberFormat="1" applyFont="1" applyFill="1" applyBorder="1" applyAlignment="1">
      <alignment horizontal="left"/>
    </xf>
    <xf numFmtId="0" fontId="18" fillId="3" borderId="3" xfId="3" applyFont="1" applyFill="1" applyBorder="1"/>
    <xf numFmtId="0" fontId="18" fillId="3" borderId="3" xfId="3" applyFont="1" applyFill="1" applyBorder="1" applyAlignment="1">
      <alignment horizontal="right"/>
    </xf>
    <xf numFmtId="0" fontId="45" fillId="3" borderId="3" xfId="3" applyFont="1" applyFill="1" applyBorder="1"/>
    <xf numFmtId="164" fontId="6" fillId="3" borderId="5" xfId="2" applyNumberFormat="1" applyFont="1" applyFill="1" applyBorder="1" applyAlignment="1">
      <alignment horizontal="center"/>
    </xf>
    <xf numFmtId="164" fontId="7" fillId="3" borderId="5" xfId="1" applyNumberFormat="1" applyFont="1" applyFill="1" applyBorder="1" applyAlignment="1">
      <alignment horizontal="right"/>
    </xf>
    <xf numFmtId="0" fontId="18" fillId="3" borderId="3" xfId="3" applyFont="1" applyFill="1" applyBorder="1" applyAlignment="1">
      <alignment vertical="top"/>
    </xf>
    <xf numFmtId="164" fontId="6" fillId="3" borderId="5" xfId="2" applyNumberFormat="1" applyFont="1" applyFill="1" applyBorder="1" applyAlignment="1">
      <alignment horizontal="right"/>
    </xf>
    <xf numFmtId="164" fontId="44" fillId="3" borderId="3" xfId="2" applyNumberFormat="1" applyFont="1" applyFill="1" applyBorder="1" applyAlignment="1">
      <alignment horizontal="right"/>
    </xf>
    <xf numFmtId="0" fontId="7" fillId="3" borderId="4" xfId="3" applyFont="1" applyFill="1" applyBorder="1"/>
    <xf numFmtId="164" fontId="7" fillId="3" borderId="7" xfId="2" applyNumberFormat="1" applyFont="1" applyFill="1" applyBorder="1"/>
    <xf numFmtId="164" fontId="7" fillId="3" borderId="7" xfId="2" applyNumberFormat="1" applyFont="1" applyFill="1" applyBorder="1" applyAlignment="1">
      <alignment horizontal="right"/>
    </xf>
    <xf numFmtId="164" fontId="7" fillId="3" borderId="5" xfId="2" applyNumberFormat="1" applyFont="1" applyFill="1" applyBorder="1"/>
    <xf numFmtId="165" fontId="18" fillId="3" borderId="3" xfId="2" applyNumberFormat="1" applyFont="1" applyFill="1" applyBorder="1"/>
    <xf numFmtId="0" fontId="18" fillId="3" borderId="3" xfId="6" applyFont="1" applyFill="1" applyBorder="1" applyAlignment="1">
      <alignment horizontal="left"/>
    </xf>
    <xf numFmtId="0" fontId="17" fillId="3" borderId="3" xfId="6" applyFont="1" applyFill="1" applyBorder="1" applyAlignment="1">
      <alignment horizontal="center"/>
    </xf>
    <xf numFmtId="0" fontId="17" fillId="3" borderId="3" xfId="6" applyFont="1" applyFill="1" applyBorder="1" applyAlignment="1">
      <alignment horizontal="center" vertical="center" wrapText="1"/>
    </xf>
    <xf numFmtId="0" fontId="18" fillId="3" borderId="3" xfId="6" applyFont="1" applyFill="1" applyBorder="1"/>
    <xf numFmtId="0" fontId="18" fillId="3" borderId="3" xfId="6" applyFont="1" applyFill="1" applyBorder="1" applyAlignment="1">
      <alignment horizontal="center"/>
    </xf>
    <xf numFmtId="164" fontId="13" fillId="3" borderId="3" xfId="7" applyNumberFormat="1" applyFont="1" applyFill="1" applyBorder="1" applyAlignment="1">
      <alignment horizontal="right"/>
    </xf>
    <xf numFmtId="0" fontId="17" fillId="3" borderId="3" xfId="6" applyFont="1" applyFill="1" applyBorder="1"/>
    <xf numFmtId="164" fontId="24" fillId="3" borderId="3" xfId="7" applyNumberFormat="1" applyFont="1" applyFill="1" applyBorder="1" applyAlignment="1">
      <alignment horizontal="right"/>
    </xf>
    <xf numFmtId="0" fontId="17" fillId="3" borderId="3" xfId="6" applyFont="1" applyFill="1" applyBorder="1" applyAlignment="1">
      <alignment horizontal="left"/>
    </xf>
    <xf numFmtId="0" fontId="17" fillId="3" borderId="3" xfId="6" applyFont="1" applyFill="1" applyBorder="1" applyAlignment="1">
      <alignment horizontal="right"/>
    </xf>
    <xf numFmtId="164" fontId="23" fillId="3" borderId="3" xfId="7" applyNumberFormat="1" applyFont="1" applyFill="1" applyBorder="1" applyAlignment="1">
      <alignment horizontal="right"/>
    </xf>
    <xf numFmtId="0" fontId="17" fillId="3" borderId="3" xfId="6" applyFont="1" applyFill="1" applyBorder="1" applyAlignment="1">
      <alignment horizontal="left" vertical="center"/>
    </xf>
    <xf numFmtId="1" fontId="17" fillId="3" borderId="3" xfId="7" applyNumberFormat="1" applyFont="1" applyFill="1" applyBorder="1" applyAlignment="1">
      <alignment horizontal="right"/>
    </xf>
    <xf numFmtId="1" fontId="18" fillId="3" borderId="3" xfId="7" applyNumberFormat="1" applyFont="1" applyFill="1" applyBorder="1" applyAlignment="1">
      <alignment horizontal="right"/>
    </xf>
    <xf numFmtId="0" fontId="23" fillId="3" borderId="3" xfId="3" applyFont="1" applyFill="1" applyBorder="1"/>
    <xf numFmtId="0" fontId="23" fillId="3" borderId="3" xfId="3" applyFont="1" applyFill="1" applyBorder="1" applyAlignment="1"/>
    <xf numFmtId="164" fontId="23" fillId="3" borderId="3" xfId="2" applyNumberFormat="1" applyFont="1" applyFill="1" applyBorder="1" applyAlignment="1"/>
    <xf numFmtId="164" fontId="23" fillId="3" borderId="3" xfId="2" applyNumberFormat="1" applyFont="1" applyFill="1" applyBorder="1" applyAlignment="1">
      <alignment horizontal="center"/>
    </xf>
    <xf numFmtId="164" fontId="11" fillId="3" borderId="3" xfId="2" applyNumberFormat="1" applyFont="1" applyFill="1" applyBorder="1" applyAlignment="1">
      <alignment horizontal="left" vertical="center" wrapText="1"/>
    </xf>
    <xf numFmtId="0" fontId="11" fillId="3" borderId="3" xfId="0" quotePrefix="1" applyFont="1" applyFill="1" applyBorder="1" applyAlignment="1">
      <alignment horizontal="left" vertical="center" wrapText="1"/>
    </xf>
    <xf numFmtId="164" fontId="13" fillId="3" borderId="3" xfId="2" applyNumberFormat="1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vertical="center"/>
    </xf>
    <xf numFmtId="164" fontId="11" fillId="3" borderId="3" xfId="2" applyNumberFormat="1" applyFont="1" applyFill="1" applyBorder="1" applyAlignment="1">
      <alignment horizontal="left" vertical="center"/>
    </xf>
    <xf numFmtId="0" fontId="17" fillId="3" borderId="28" xfId="6" applyFont="1" applyFill="1" applyBorder="1" applyAlignment="1">
      <alignment horizontal="center"/>
    </xf>
    <xf numFmtId="0" fontId="18" fillId="3" borderId="28" xfId="6" applyFont="1" applyFill="1" applyBorder="1" applyAlignment="1">
      <alignment horizontal="center"/>
    </xf>
    <xf numFmtId="0" fontId="17" fillId="3" borderId="27" xfId="6" applyFont="1" applyFill="1" applyBorder="1"/>
    <xf numFmtId="0" fontId="18" fillId="3" borderId="27" xfId="6" applyFont="1" applyFill="1" applyBorder="1" applyAlignment="1">
      <alignment horizontal="center"/>
    </xf>
    <xf numFmtId="0" fontId="17" fillId="3" borderId="28" xfId="6" applyFont="1" applyFill="1" applyBorder="1" applyAlignment="1">
      <alignment horizontal="left"/>
    </xf>
    <xf numFmtId="0" fontId="26" fillId="3" borderId="3" xfId="3" applyFont="1" applyFill="1" applyBorder="1" applyAlignment="1">
      <alignment horizontal="center"/>
    </xf>
    <xf numFmtId="0" fontId="46" fillId="3" borderId="0" xfId="0" applyFont="1" applyFill="1" applyBorder="1" applyAlignment="1">
      <alignment vertical="center"/>
    </xf>
    <xf numFmtId="0" fontId="5" fillId="3" borderId="3" xfId="0" applyFont="1" applyFill="1" applyBorder="1" applyAlignment="1">
      <alignment vertical="center"/>
    </xf>
    <xf numFmtId="164" fontId="26" fillId="3" borderId="3" xfId="2" quotePrefix="1" applyNumberFormat="1" applyFont="1" applyFill="1" applyBorder="1" applyAlignment="1">
      <alignment horizontal="right"/>
    </xf>
    <xf numFmtId="0" fontId="5" fillId="3" borderId="0" xfId="0" applyFont="1" applyFill="1" applyBorder="1" applyAlignment="1">
      <alignment vertical="center"/>
    </xf>
    <xf numFmtId="164" fontId="26" fillId="3" borderId="3" xfId="2" quotePrefix="1" applyNumberFormat="1" applyFont="1" applyFill="1" applyBorder="1" applyAlignment="1">
      <alignment horizontal="center"/>
    </xf>
    <xf numFmtId="164" fontId="23" fillId="3" borderId="3" xfId="2" quotePrefix="1" applyNumberFormat="1" applyFont="1" applyFill="1" applyBorder="1" applyAlignment="1">
      <alignment horizontal="right"/>
    </xf>
    <xf numFmtId="164" fontId="24" fillId="3" borderId="3" xfId="2" quotePrefix="1" applyNumberFormat="1" applyFont="1" applyFill="1" applyBorder="1" applyAlignment="1">
      <alignment horizontal="right"/>
    </xf>
    <xf numFmtId="37" fontId="33" fillId="3" borderId="3" xfId="0" applyNumberFormat="1" applyFont="1" applyFill="1" applyBorder="1" applyAlignment="1">
      <alignment vertical="center"/>
    </xf>
    <xf numFmtId="0" fontId="17" fillId="0" borderId="0" xfId="0" applyFont="1" applyFill="1" applyAlignment="1">
      <alignment horizontal="left" vertical="center" wrapText="1"/>
    </xf>
    <xf numFmtId="0" fontId="11" fillId="0" borderId="0" xfId="0" applyFont="1" applyFill="1" applyBorder="1" applyAlignment="1">
      <alignment horizontal="center" vertical="center" wrapText="1"/>
    </xf>
    <xf numFmtId="164" fontId="26" fillId="3" borderId="3" xfId="7" quotePrefix="1" applyNumberFormat="1" applyFont="1" applyFill="1" applyBorder="1" applyAlignment="1">
      <alignment horizontal="right"/>
    </xf>
    <xf numFmtId="0" fontId="23" fillId="3" borderId="29" xfId="0" applyFont="1" applyFill="1" applyBorder="1"/>
    <xf numFmtId="0" fontId="22" fillId="3" borderId="0" xfId="0" applyFont="1" applyFill="1" applyBorder="1"/>
    <xf numFmtId="164" fontId="47" fillId="3" borderId="3" xfId="5" applyNumberFormat="1" applyFont="1" applyFill="1" applyBorder="1"/>
    <xf numFmtId="164" fontId="48" fillId="3" borderId="3" xfId="5" applyNumberFormat="1" applyFont="1" applyFill="1" applyBorder="1"/>
    <xf numFmtId="164" fontId="26" fillId="3" borderId="3" xfId="5" applyNumberFormat="1" applyFont="1" applyFill="1" applyBorder="1"/>
    <xf numFmtId="164" fontId="25" fillId="3" borderId="3" xfId="2" quotePrefix="1" applyNumberFormat="1" applyFont="1" applyFill="1" applyBorder="1" applyAlignment="1">
      <alignment horizontal="right"/>
    </xf>
    <xf numFmtId="0" fontId="5" fillId="0" borderId="0" xfId="25"/>
    <xf numFmtId="0" fontId="27" fillId="0" borderId="0" xfId="25" applyFont="1"/>
    <xf numFmtId="3" fontId="5" fillId="0" borderId="0" xfId="25" applyNumberFormat="1"/>
    <xf numFmtId="0" fontId="27" fillId="0" borderId="28" xfId="25" applyFont="1" applyBorder="1" applyAlignment="1">
      <alignment horizontal="left" vertical="center" wrapText="1"/>
    </xf>
    <xf numFmtId="3" fontId="5" fillId="0" borderId="3" xfId="25" applyNumberFormat="1" applyFont="1" applyFill="1" applyBorder="1" applyAlignment="1">
      <alignment horizontal="right"/>
    </xf>
    <xf numFmtId="3" fontId="5" fillId="0" borderId="3" xfId="25" applyNumberFormat="1" applyFont="1" applyBorder="1" applyAlignment="1">
      <alignment horizontal="right"/>
    </xf>
    <xf numFmtId="0" fontId="5" fillId="0" borderId="3" xfId="25" applyFont="1" applyBorder="1" applyAlignment="1">
      <alignment horizontal="right"/>
    </xf>
    <xf numFmtId="4" fontId="5" fillId="0" borderId="3" xfId="25" applyNumberFormat="1" applyFont="1" applyBorder="1" applyAlignment="1">
      <alignment horizontal="right"/>
    </xf>
    <xf numFmtId="3" fontId="5" fillId="0" borderId="3" xfId="25" applyNumberFormat="1" applyFont="1" applyBorder="1" applyAlignment="1">
      <alignment horizontal="right" vertical="center"/>
    </xf>
    <xf numFmtId="164" fontId="5" fillId="0" borderId="0" xfId="1" applyNumberFormat="1" applyFont="1"/>
    <xf numFmtId="164" fontId="27" fillId="0" borderId="0" xfId="25" applyNumberFormat="1" applyFont="1"/>
    <xf numFmtId="0" fontId="0" fillId="4" borderId="0" xfId="0" applyFill="1" applyBorder="1" applyAlignment="1">
      <alignment vertical="center"/>
    </xf>
    <xf numFmtId="0" fontId="0" fillId="5" borderId="0" xfId="0" applyFill="1" applyBorder="1" applyAlignment="1">
      <alignment vertical="center"/>
    </xf>
    <xf numFmtId="0" fontId="0" fillId="6" borderId="0" xfId="0" applyFill="1" applyBorder="1" applyAlignment="1">
      <alignment vertical="center"/>
    </xf>
    <xf numFmtId="164" fontId="7" fillId="4" borderId="5" xfId="2" applyNumberFormat="1" applyFont="1" applyFill="1" applyBorder="1" applyAlignment="1">
      <alignment horizontal="right"/>
    </xf>
    <xf numFmtId="0" fontId="7" fillId="4" borderId="7" xfId="3" applyFont="1" applyFill="1" applyBorder="1" applyAlignment="1">
      <alignment horizontal="right"/>
    </xf>
    <xf numFmtId="0" fontId="5" fillId="4" borderId="5" xfId="3" applyFont="1" applyFill="1" applyBorder="1" applyAlignment="1">
      <alignment horizontal="right"/>
    </xf>
    <xf numFmtId="0" fontId="5" fillId="4" borderId="0" xfId="0" applyFont="1" applyFill="1" applyBorder="1" applyAlignment="1">
      <alignment vertical="center"/>
    </xf>
    <xf numFmtId="0" fontId="7" fillId="4" borderId="5" xfId="3" applyFont="1" applyFill="1" applyBorder="1" applyAlignment="1">
      <alignment horizontal="right"/>
    </xf>
    <xf numFmtId="0" fontId="7" fillId="6" borderId="5" xfId="3" applyFont="1" applyFill="1" applyBorder="1" applyAlignment="1">
      <alignment horizontal="right"/>
    </xf>
    <xf numFmtId="0" fontId="4" fillId="0" borderId="0" xfId="28" applyAlignment="1">
      <alignment horizontal="center"/>
    </xf>
    <xf numFmtId="0" fontId="20" fillId="0" borderId="0" xfId="28" applyFont="1" applyBorder="1" applyAlignment="1">
      <alignment horizontal="center"/>
    </xf>
    <xf numFmtId="0" fontId="1" fillId="0" borderId="0" xfId="28" applyFont="1"/>
    <xf numFmtId="0" fontId="1" fillId="0" borderId="0" xfId="28" applyFont="1" applyAlignment="1">
      <alignment horizontal="center"/>
    </xf>
    <xf numFmtId="0" fontId="1" fillId="0" borderId="0" xfId="28" applyFont="1" applyBorder="1" applyAlignment="1">
      <alignment horizontal="center"/>
    </xf>
    <xf numFmtId="0" fontId="1" fillId="0" borderId="0" xfId="28" applyFont="1" applyBorder="1" applyAlignment="1">
      <alignment horizontal="left"/>
    </xf>
    <xf numFmtId="0" fontId="36" fillId="0" borderId="6" xfId="0" applyFont="1" applyBorder="1" applyAlignment="1">
      <alignment horizontal="center"/>
    </xf>
    <xf numFmtId="0" fontId="11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7" fillId="0" borderId="0" xfId="0" applyFont="1" applyFill="1" applyAlignment="1">
      <alignment horizontal="center" vertical="center"/>
    </xf>
    <xf numFmtId="0" fontId="17" fillId="3" borderId="0" xfId="0" applyFont="1" applyFill="1" applyBorder="1"/>
    <xf numFmtId="0" fontId="23" fillId="3" borderId="0" xfId="0" applyFont="1" applyFill="1" applyBorder="1"/>
    <xf numFmtId="164" fontId="23" fillId="3" borderId="3" xfId="7" quotePrefix="1" applyNumberFormat="1" applyFont="1" applyFill="1" applyBorder="1" applyAlignment="1">
      <alignment horizontal="right"/>
    </xf>
    <xf numFmtId="164" fontId="18" fillId="3" borderId="3" xfId="1" applyNumberFormat="1" applyFont="1" applyFill="1" applyBorder="1" applyAlignment="1">
      <alignment horizontal="center"/>
    </xf>
    <xf numFmtId="0" fontId="18" fillId="3" borderId="3" xfId="2" applyNumberFormat="1" applyFont="1" applyFill="1" applyBorder="1" applyAlignment="1">
      <alignment horizontal="right"/>
    </xf>
    <xf numFmtId="0" fontId="17" fillId="2" borderId="0" xfId="3" applyFont="1" applyFill="1" applyBorder="1"/>
    <xf numFmtId="0" fontId="17" fillId="2" borderId="2" xfId="3" applyFont="1" applyFill="1" applyBorder="1"/>
    <xf numFmtId="164" fontId="17" fillId="2" borderId="2" xfId="2" applyNumberFormat="1" applyFont="1" applyFill="1" applyBorder="1" applyAlignment="1">
      <alignment horizontal="center"/>
    </xf>
    <xf numFmtId="0" fontId="17" fillId="2" borderId="2" xfId="3" applyFont="1" applyFill="1" applyBorder="1" applyAlignment="1">
      <alignment horizontal="center"/>
    </xf>
    <xf numFmtId="164" fontId="17" fillId="2" borderId="0" xfId="2" applyNumberFormat="1" applyFont="1" applyFill="1" applyBorder="1" applyAlignment="1">
      <alignment horizontal="right"/>
    </xf>
    <xf numFmtId="0" fontId="23" fillId="3" borderId="0" xfId="0" quotePrefix="1" applyFont="1" applyFill="1" applyBorder="1" applyAlignment="1">
      <alignment horizontal="center"/>
    </xf>
    <xf numFmtId="0" fontId="26" fillId="3" borderId="0" xfId="0" applyFont="1" applyFill="1" applyBorder="1"/>
    <xf numFmtId="0" fontId="17" fillId="3" borderId="0" xfId="0" applyFont="1" applyFill="1" applyBorder="1" applyAlignment="1">
      <alignment horizontal="center"/>
    </xf>
    <xf numFmtId="164" fontId="17" fillId="3" borderId="0" xfId="2" quotePrefix="1" applyNumberFormat="1" applyFont="1" applyFill="1" applyBorder="1" applyAlignment="1">
      <alignment horizontal="center"/>
    </xf>
    <xf numFmtId="164" fontId="17" fillId="3" borderId="0" xfId="2" applyNumberFormat="1" applyFont="1" applyFill="1" applyBorder="1" applyAlignment="1">
      <alignment horizontal="center"/>
    </xf>
    <xf numFmtId="0" fontId="51" fillId="0" borderId="13" xfId="28" applyFont="1" applyBorder="1" applyAlignment="1">
      <alignment horizontal="center"/>
    </xf>
    <xf numFmtId="0" fontId="51" fillId="0" borderId="5" xfId="28" applyFont="1" applyBorder="1" applyAlignment="1">
      <alignment horizontal="center"/>
    </xf>
    <xf numFmtId="0" fontId="51" fillId="0" borderId="12" xfId="28" applyFont="1" applyBorder="1" applyAlignment="1">
      <alignment horizontal="center"/>
    </xf>
    <xf numFmtId="0" fontId="51" fillId="0" borderId="0" xfId="28" applyFont="1" applyBorder="1"/>
    <xf numFmtId="0" fontId="17" fillId="3" borderId="27" xfId="6" applyFont="1" applyFill="1" applyBorder="1" applyAlignment="1">
      <alignment horizontal="center"/>
    </xf>
    <xf numFmtId="0" fontId="11" fillId="3" borderId="3" xfId="0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left" vertical="center"/>
    </xf>
    <xf numFmtId="0" fontId="17" fillId="3" borderId="27" xfId="3" applyFont="1" applyFill="1" applyBorder="1"/>
    <xf numFmtId="0" fontId="13" fillId="3" borderId="27" xfId="0" applyFont="1" applyFill="1" applyBorder="1" applyAlignment="1">
      <alignment vertical="center"/>
    </xf>
    <xf numFmtId="0" fontId="13" fillId="3" borderId="28" xfId="0" applyFont="1" applyFill="1" applyBorder="1" applyAlignment="1">
      <alignment vertical="center"/>
    </xf>
    <xf numFmtId="0" fontId="11" fillId="3" borderId="27" xfId="0" applyFont="1" applyFill="1" applyBorder="1" applyAlignment="1">
      <alignment vertical="center"/>
    </xf>
    <xf numFmtId="0" fontId="11" fillId="3" borderId="28" xfId="0" applyFont="1" applyFill="1" applyBorder="1" applyAlignment="1">
      <alignment vertical="center"/>
    </xf>
    <xf numFmtId="0" fontId="11" fillId="0" borderId="27" xfId="0" applyFont="1" applyFill="1" applyBorder="1" applyAlignment="1">
      <alignment horizontal="center" vertical="center"/>
    </xf>
    <xf numFmtId="0" fontId="11" fillId="0" borderId="28" xfId="0" applyFont="1" applyFill="1" applyBorder="1" applyAlignment="1">
      <alignment horizontal="center" vertical="center"/>
    </xf>
    <xf numFmtId="0" fontId="17" fillId="2" borderId="27" xfId="3" applyFont="1" applyFill="1" applyBorder="1"/>
    <xf numFmtId="0" fontId="17" fillId="2" borderId="28" xfId="3" applyFont="1" applyFill="1" applyBorder="1"/>
    <xf numFmtId="0" fontId="11" fillId="3" borderId="9" xfId="0" applyFont="1" applyFill="1" applyBorder="1" applyAlignment="1">
      <alignment horizontal="center" vertical="center" wrapText="1"/>
    </xf>
    <xf numFmtId="0" fontId="17" fillId="3" borderId="4" xfId="4" applyFont="1" applyFill="1" applyBorder="1"/>
    <xf numFmtId="0" fontId="11" fillId="3" borderId="6" xfId="0" applyFont="1" applyFill="1" applyBorder="1" applyAlignment="1">
      <alignment horizontal="left" vertical="center" wrapText="1"/>
    </xf>
    <xf numFmtId="164" fontId="12" fillId="3" borderId="6" xfId="2" applyNumberFormat="1" applyFont="1" applyFill="1" applyBorder="1" applyAlignment="1">
      <alignment vertical="center" wrapText="1"/>
    </xf>
    <xf numFmtId="164" fontId="18" fillId="3" borderId="6" xfId="2" applyNumberFormat="1" applyFont="1" applyFill="1" applyBorder="1" applyAlignment="1"/>
    <xf numFmtId="0" fontId="18" fillId="3" borderId="6" xfId="0" applyFont="1" applyFill="1" applyBorder="1" applyAlignment="1">
      <alignment horizontal="center"/>
    </xf>
    <xf numFmtId="164" fontId="18" fillId="3" borderId="6" xfId="2" applyNumberFormat="1" applyFont="1" applyFill="1" applyBorder="1" applyAlignment="1">
      <alignment horizontal="center"/>
    </xf>
    <xf numFmtId="164" fontId="30" fillId="3" borderId="3" xfId="2" applyNumberFormat="1" applyFont="1" applyFill="1" applyBorder="1" applyAlignment="1">
      <alignment horizontal="left"/>
    </xf>
    <xf numFmtId="0" fontId="52" fillId="3" borderId="3" xfId="0" applyFont="1" applyFill="1" applyBorder="1"/>
    <xf numFmtId="0" fontId="13" fillId="3" borderId="3" xfId="0" applyFont="1" applyFill="1" applyBorder="1" applyAlignment="1">
      <alignment vertical="center" wrapText="1"/>
    </xf>
    <xf numFmtId="0" fontId="18" fillId="3" borderId="3" xfId="6" applyFont="1" applyFill="1" applyBorder="1" applyAlignment="1">
      <alignment horizontal="right"/>
    </xf>
    <xf numFmtId="0" fontId="18" fillId="3" borderId="3" xfId="0" applyFont="1" applyFill="1" applyBorder="1" applyAlignment="1"/>
    <xf numFmtId="0" fontId="18" fillId="3" borderId="3" xfId="0" applyFont="1" applyFill="1" applyBorder="1" applyAlignment="1">
      <alignment horizontal="right"/>
    </xf>
    <xf numFmtId="0" fontId="18" fillId="3" borderId="6" xfId="0" applyFont="1" applyFill="1" applyBorder="1" applyAlignment="1"/>
    <xf numFmtId="164" fontId="13" fillId="3" borderId="6" xfId="2" applyNumberFormat="1" applyFont="1" applyFill="1" applyBorder="1" applyAlignment="1">
      <alignment horizontal="right"/>
    </xf>
    <xf numFmtId="41" fontId="53" fillId="0" borderId="5" xfId="28" applyNumberFormat="1" applyFont="1" applyBorder="1"/>
    <xf numFmtId="0" fontId="53" fillId="0" borderId="13" xfId="28" applyFont="1" applyBorder="1"/>
    <xf numFmtId="0" fontId="53" fillId="0" borderId="5" xfId="28" applyFont="1" applyBorder="1"/>
    <xf numFmtId="0" fontId="54" fillId="0" borderId="0" xfId="28" applyFont="1"/>
    <xf numFmtId="0" fontId="55" fillId="0" borderId="0" xfId="28" applyFont="1"/>
    <xf numFmtId="0" fontId="55" fillId="0" borderId="0" xfId="28" applyFont="1" applyAlignment="1"/>
    <xf numFmtId="0" fontId="55" fillId="0" borderId="0" xfId="28" applyFont="1" applyAlignment="1">
      <alignment horizontal="center"/>
    </xf>
    <xf numFmtId="0" fontId="55" fillId="0" borderId="22" xfId="28" applyFont="1" applyBorder="1"/>
    <xf numFmtId="0" fontId="55" fillId="0" borderId="0" xfId="28" applyFont="1" applyBorder="1"/>
    <xf numFmtId="0" fontId="55" fillId="0" borderId="7" xfId="28" applyFont="1" applyBorder="1" applyAlignment="1">
      <alignment horizontal="center"/>
    </xf>
    <xf numFmtId="0" fontId="56" fillId="0" borderId="0" xfId="0" applyFont="1" applyBorder="1" applyAlignment="1">
      <alignment vertical="center"/>
    </xf>
    <xf numFmtId="0" fontId="56" fillId="0" borderId="0" xfId="0" applyFont="1" applyFill="1" applyBorder="1" applyAlignment="1">
      <alignment vertical="center" wrapText="1"/>
    </xf>
    <xf numFmtId="0" fontId="58" fillId="0" borderId="0" xfId="0" applyFont="1" applyFill="1" applyAlignment="1">
      <alignment vertical="center" wrapText="1"/>
    </xf>
    <xf numFmtId="0" fontId="59" fillId="0" borderId="0" xfId="0" applyFont="1" applyFill="1" applyBorder="1" applyAlignment="1">
      <alignment vertical="center"/>
    </xf>
    <xf numFmtId="0" fontId="58" fillId="0" borderId="0" xfId="0" applyFont="1" applyFill="1" applyAlignment="1">
      <alignment horizontal="left" vertical="center" wrapText="1"/>
    </xf>
    <xf numFmtId="0" fontId="56" fillId="0" borderId="0" xfId="0" applyFont="1" applyFill="1" applyBorder="1" applyAlignment="1">
      <alignment horizontal="center" vertical="center" wrapText="1"/>
    </xf>
    <xf numFmtId="0" fontId="59" fillId="0" borderId="0" xfId="0" applyFont="1" applyBorder="1" applyAlignment="1">
      <alignment horizontal="center" vertical="center"/>
    </xf>
    <xf numFmtId="0" fontId="56" fillId="0" borderId="0" xfId="0" applyFont="1" applyFill="1" applyBorder="1" applyAlignment="1">
      <alignment horizontal="left" vertical="center"/>
    </xf>
    <xf numFmtId="0" fontId="58" fillId="0" borderId="0" xfId="0" applyFont="1" applyFill="1" applyAlignment="1">
      <alignment horizontal="center" vertical="center"/>
    </xf>
    <xf numFmtId="0" fontId="59" fillId="0" borderId="0" xfId="0" applyFont="1" applyBorder="1" applyAlignment="1">
      <alignment vertical="center"/>
    </xf>
    <xf numFmtId="0" fontId="58" fillId="0" borderId="0" xfId="0" applyFont="1" applyFill="1" applyAlignment="1">
      <alignment vertical="center"/>
    </xf>
    <xf numFmtId="0" fontId="56" fillId="0" borderId="0" xfId="0" applyFont="1" applyBorder="1" applyAlignment="1">
      <alignment horizontal="center" vertical="center"/>
    </xf>
    <xf numFmtId="0" fontId="55" fillId="0" borderId="0" xfId="28" applyFont="1" applyBorder="1" applyAlignment="1">
      <alignment horizontal="center"/>
    </xf>
    <xf numFmtId="0" fontId="54" fillId="0" borderId="0" xfId="28" applyFont="1" applyAlignment="1">
      <alignment horizontal="center"/>
    </xf>
    <xf numFmtId="0" fontId="51" fillId="0" borderId="12" xfId="28" applyFont="1" applyBorder="1"/>
    <xf numFmtId="0" fontId="53" fillId="0" borderId="12" xfId="28" applyFont="1" applyBorder="1"/>
    <xf numFmtId="41" fontId="56" fillId="0" borderId="0" xfId="0" applyNumberFormat="1" applyFont="1" applyFill="1" applyBorder="1" applyAlignment="1">
      <alignment vertical="center" wrapText="1"/>
    </xf>
    <xf numFmtId="41" fontId="57" fillId="0" borderId="0" xfId="0" applyNumberFormat="1" applyFont="1" applyFill="1" applyAlignment="1">
      <alignment vertical="center"/>
    </xf>
    <xf numFmtId="0" fontId="17" fillId="3" borderId="28" xfId="0" applyFont="1" applyFill="1" applyBorder="1" applyAlignment="1">
      <alignment horizontal="center"/>
    </xf>
    <xf numFmtId="0" fontId="17" fillId="3" borderId="27" xfId="0" applyFont="1" applyFill="1" applyBorder="1" applyAlignment="1">
      <alignment horizontal="center"/>
    </xf>
    <xf numFmtId="0" fontId="26" fillId="3" borderId="28" xfId="6" applyFont="1" applyFill="1" applyBorder="1" applyAlignment="1"/>
    <xf numFmtId="0" fontId="26" fillId="3" borderId="3" xfId="6" applyFont="1" applyFill="1" applyBorder="1" applyAlignment="1"/>
    <xf numFmtId="0" fontId="6" fillId="3" borderId="28" xfId="4" applyFont="1" applyFill="1" applyBorder="1"/>
    <xf numFmtId="0" fontId="56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7" fillId="0" borderId="0" xfId="0" applyFont="1" applyFill="1" applyAlignment="1">
      <alignment horizontal="center" vertical="center"/>
    </xf>
    <xf numFmtId="0" fontId="6" fillId="0" borderId="0" xfId="0" applyFont="1" applyAlignment="1">
      <alignment horizontal="center"/>
    </xf>
    <xf numFmtId="0" fontId="17" fillId="3" borderId="29" xfId="0" applyFont="1" applyFill="1" applyBorder="1" applyAlignment="1">
      <alignment horizontal="left"/>
    </xf>
    <xf numFmtId="41" fontId="53" fillId="0" borderId="6" xfId="28" applyNumberFormat="1" applyFont="1" applyBorder="1"/>
    <xf numFmtId="0" fontId="27" fillId="0" borderId="0" xfId="0" applyFont="1" applyFill="1" applyBorder="1" applyAlignment="1">
      <alignment vertical="center"/>
    </xf>
    <xf numFmtId="0" fontId="55" fillId="0" borderId="19" xfId="28" applyFont="1" applyBorder="1"/>
    <xf numFmtId="0" fontId="5" fillId="0" borderId="0" xfId="25" applyAlignment="1">
      <alignment horizontal="left"/>
    </xf>
    <xf numFmtId="164" fontId="5" fillId="0" borderId="3" xfId="1" applyNumberFormat="1" applyFont="1" applyBorder="1" applyAlignment="1">
      <alignment horizontal="right"/>
    </xf>
    <xf numFmtId="0" fontId="6" fillId="0" borderId="0" xfId="25" applyFont="1"/>
    <xf numFmtId="0" fontId="62" fillId="0" borderId="0" xfId="25" applyFont="1" applyAlignment="1"/>
    <xf numFmtId="0" fontId="62" fillId="0" borderId="0" xfId="25" applyFont="1" applyAlignment="1">
      <alignment horizontal="center"/>
    </xf>
    <xf numFmtId="0" fontId="27" fillId="0" borderId="0" xfId="25" applyFont="1" applyAlignment="1"/>
    <xf numFmtId="0" fontId="6" fillId="0" borderId="0" xfId="25" applyFont="1" applyAlignment="1"/>
    <xf numFmtId="0" fontId="63" fillId="0" borderId="0" xfId="25" applyFont="1" applyAlignment="1"/>
    <xf numFmtId="0" fontId="13" fillId="0" borderId="0" xfId="0" applyFont="1" applyBorder="1" applyAlignment="1">
      <alignment horizontal="center" vertical="center"/>
    </xf>
    <xf numFmtId="0" fontId="11" fillId="3" borderId="0" xfId="0" applyFont="1" applyFill="1" applyBorder="1" applyAlignment="1">
      <alignment horizontal="center" vertical="center"/>
    </xf>
    <xf numFmtId="0" fontId="9" fillId="3" borderId="0" xfId="0" applyFont="1" applyFill="1" applyBorder="1" applyAlignment="1">
      <alignment vertical="center"/>
    </xf>
    <xf numFmtId="0" fontId="15" fillId="3" borderId="3" xfId="0" applyFont="1" applyFill="1" applyBorder="1" applyAlignment="1">
      <alignment horizontal="center" vertical="center" wrapText="1"/>
    </xf>
    <xf numFmtId="0" fontId="11" fillId="3" borderId="0" xfId="0" applyFont="1" applyFill="1" applyBorder="1" applyAlignment="1">
      <alignment horizontal="center" vertical="center"/>
    </xf>
    <xf numFmtId="0" fontId="17" fillId="3" borderId="28" xfId="0" applyFont="1" applyFill="1" applyBorder="1" applyAlignment="1">
      <alignment horizontal="left"/>
    </xf>
    <xf numFmtId="0" fontId="17" fillId="3" borderId="27" xfId="0" applyFont="1" applyFill="1" applyBorder="1" applyAlignment="1">
      <alignment horizontal="left"/>
    </xf>
    <xf numFmtId="0" fontId="9" fillId="3" borderId="0" xfId="0" applyFont="1" applyFill="1" applyBorder="1" applyAlignment="1">
      <alignment vertical="center"/>
    </xf>
    <xf numFmtId="0" fontId="65" fillId="0" borderId="3" xfId="3" applyFont="1" applyFill="1" applyBorder="1" applyAlignment="1">
      <alignment horizontal="center" vertical="top"/>
    </xf>
    <xf numFmtId="0" fontId="65" fillId="0" borderId="3" xfId="6" applyFont="1" applyFill="1" applyBorder="1" applyAlignment="1">
      <alignment horizontal="left" vertical="center"/>
    </xf>
    <xf numFmtId="0" fontId="65" fillId="0" borderId="3" xfId="3" applyFont="1" applyFill="1" applyBorder="1" applyAlignment="1">
      <alignment vertical="top"/>
    </xf>
    <xf numFmtId="0" fontId="65" fillId="0" borderId="3" xfId="6" applyFont="1" applyFill="1" applyBorder="1" applyAlignment="1">
      <alignment horizontal="center" vertical="center"/>
    </xf>
    <xf numFmtId="0" fontId="66" fillId="0" borderId="3" xfId="6" applyFont="1" applyFill="1" applyBorder="1" applyAlignment="1">
      <alignment vertical="center"/>
    </xf>
    <xf numFmtId="0" fontId="66" fillId="0" borderId="3" xfId="6" applyFont="1" applyFill="1" applyBorder="1" applyAlignment="1">
      <alignment vertical="center" wrapText="1"/>
    </xf>
    <xf numFmtId="0" fontId="65" fillId="0" borderId="3" xfId="6" applyFont="1" applyFill="1" applyBorder="1" applyAlignment="1">
      <alignment horizontal="left" vertical="top"/>
    </xf>
    <xf numFmtId="0" fontId="65" fillId="0" borderId="3" xfId="6" applyFont="1" applyFill="1" applyBorder="1" applyAlignment="1">
      <alignment vertical="center"/>
    </xf>
    <xf numFmtId="0" fontId="66" fillId="0" borderId="3" xfId="6" applyFont="1" applyFill="1" applyBorder="1" applyAlignment="1">
      <alignment horizontal="left" vertical="top"/>
    </xf>
    <xf numFmtId="0" fontId="66" fillId="0" borderId="3" xfId="6" applyFont="1" applyFill="1" applyBorder="1" applyAlignment="1">
      <alignment horizontal="center" vertical="center" wrapText="1"/>
    </xf>
    <xf numFmtId="0" fontId="66" fillId="0" borderId="3" xfId="6" applyFont="1" applyFill="1" applyBorder="1"/>
    <xf numFmtId="0" fontId="66" fillId="0" borderId="3" xfId="6" applyFont="1" applyFill="1" applyBorder="1" applyAlignment="1">
      <alignment horizontal="left" vertical="center" wrapText="1"/>
    </xf>
    <xf numFmtId="0" fontId="66" fillId="0" borderId="3" xfId="6" applyFont="1" applyFill="1" applyBorder="1" applyAlignment="1">
      <alignment horizontal="center"/>
    </xf>
    <xf numFmtId="0" fontId="66" fillId="0" borderId="3" xfId="6" quotePrefix="1" applyFont="1" applyFill="1" applyBorder="1" applyAlignment="1">
      <alignment horizontal="center" vertical="center" wrapText="1"/>
    </xf>
    <xf numFmtId="0" fontId="66" fillId="0" borderId="3" xfId="0" applyFont="1" applyFill="1" applyBorder="1" applyAlignment="1">
      <alignment horizontal="center" vertical="center" wrapText="1"/>
    </xf>
    <xf numFmtId="0" fontId="66" fillId="0" borderId="3" xfId="0" applyFont="1" applyFill="1" applyBorder="1" applyAlignment="1">
      <alignment vertical="center" wrapText="1"/>
    </xf>
    <xf numFmtId="0" fontId="66" fillId="0" borderId="3" xfId="0" applyFont="1" applyFill="1" applyBorder="1" applyAlignment="1">
      <alignment horizontal="left" vertical="center" wrapText="1"/>
    </xf>
    <xf numFmtId="0" fontId="66" fillId="3" borderId="3" xfId="6" applyFont="1" applyFill="1" applyBorder="1" applyAlignment="1">
      <alignment vertical="center" wrapText="1"/>
    </xf>
    <xf numFmtId="0" fontId="66" fillId="3" borderId="3" xfId="6" applyFont="1" applyFill="1" applyBorder="1" applyAlignment="1">
      <alignment horizontal="left" vertical="center" wrapText="1"/>
    </xf>
    <xf numFmtId="0" fontId="67" fillId="0" borderId="3" xfId="0" applyFont="1" applyFill="1" applyBorder="1" applyAlignment="1">
      <alignment horizontal="center" vertical="center" wrapText="1"/>
    </xf>
    <xf numFmtId="164" fontId="13" fillId="0" borderId="4" xfId="1" applyNumberFormat="1" applyFont="1" applyFill="1" applyBorder="1" applyAlignment="1">
      <alignment horizontal="right" vertical="center" wrapText="1"/>
    </xf>
    <xf numFmtId="0" fontId="18" fillId="2" borderId="0" xfId="3" applyFont="1" applyFill="1" applyBorder="1" applyAlignment="1">
      <alignment horizontal="center"/>
    </xf>
    <xf numFmtId="0" fontId="18" fillId="0" borderId="0" xfId="0" applyFont="1" applyFill="1" applyAlignment="1">
      <alignment horizontal="center" vertical="center" wrapText="1"/>
    </xf>
    <xf numFmtId="0" fontId="69" fillId="3" borderId="1" xfId="0" applyFont="1" applyFill="1" applyBorder="1" applyAlignment="1">
      <alignment horizontal="center" vertical="center"/>
    </xf>
    <xf numFmtId="164" fontId="18" fillId="3" borderId="4" xfId="1" applyNumberFormat="1" applyFont="1" applyFill="1" applyBorder="1" applyAlignment="1">
      <alignment horizontal="right" vertical="center" wrapText="1"/>
    </xf>
    <xf numFmtId="0" fontId="18" fillId="3" borderId="0" xfId="0" applyFont="1" applyFill="1" applyBorder="1" applyAlignment="1">
      <alignment horizontal="center" vertical="center"/>
    </xf>
    <xf numFmtId="0" fontId="44" fillId="3" borderId="3" xfId="0" applyFont="1" applyFill="1" applyBorder="1" applyAlignment="1">
      <alignment horizontal="center" vertical="center" wrapText="1"/>
    </xf>
    <xf numFmtId="164" fontId="18" fillId="3" borderId="0" xfId="2" applyNumberFormat="1" applyFont="1" applyFill="1" applyBorder="1" applyAlignment="1">
      <alignment horizontal="right"/>
    </xf>
    <xf numFmtId="164" fontId="18" fillId="3" borderId="3" xfId="1" applyNumberFormat="1" applyFont="1" applyFill="1" applyBorder="1" applyAlignment="1">
      <alignment horizontal="right"/>
    </xf>
    <xf numFmtId="0" fontId="17" fillId="2" borderId="3" xfId="3" applyFont="1" applyFill="1" applyBorder="1" applyAlignment="1">
      <alignment horizontal="left"/>
    </xf>
    <xf numFmtId="0" fontId="13" fillId="3" borderId="0" xfId="0" applyFont="1" applyFill="1" applyBorder="1" applyAlignment="1">
      <alignment vertical="center"/>
    </xf>
    <xf numFmtId="164" fontId="11" fillId="7" borderId="3" xfId="2" applyNumberFormat="1" applyFont="1" applyFill="1" applyBorder="1" applyAlignment="1">
      <alignment horizontal="right"/>
    </xf>
    <xf numFmtId="0" fontId="66" fillId="0" borderId="27" xfId="0" applyFont="1" applyFill="1" applyBorder="1" applyAlignment="1">
      <alignment vertical="center" wrapText="1"/>
    </xf>
    <xf numFmtId="164" fontId="18" fillId="3" borderId="3" xfId="5" quotePrefix="1" applyNumberFormat="1" applyFont="1" applyFill="1" applyBorder="1"/>
    <xf numFmtId="0" fontId="66" fillId="0" borderId="28" xfId="0" applyFont="1" applyFill="1" applyBorder="1" applyAlignment="1">
      <alignment vertical="center" wrapText="1"/>
    </xf>
    <xf numFmtId="0" fontId="17" fillId="3" borderId="28" xfId="27" applyFont="1" applyFill="1" applyBorder="1"/>
    <xf numFmtId="0" fontId="0" fillId="3" borderId="0" xfId="0" applyFill="1" applyBorder="1" applyAlignment="1">
      <alignment horizontal="center" vertical="center"/>
    </xf>
    <xf numFmtId="0" fontId="71" fillId="3" borderId="0" xfId="0" applyFont="1" applyFill="1" applyBorder="1" applyAlignment="1">
      <alignment horizontal="left" vertical="top" wrapText="1"/>
    </xf>
    <xf numFmtId="0" fontId="29" fillId="3" borderId="3" xfId="27" applyFont="1" applyFill="1" applyBorder="1" applyAlignment="1">
      <alignment vertical="top"/>
    </xf>
    <xf numFmtId="0" fontId="66" fillId="0" borderId="28" xfId="0" applyFont="1" applyFill="1" applyBorder="1" applyAlignment="1">
      <alignment vertical="top" wrapText="1"/>
    </xf>
    <xf numFmtId="0" fontId="18" fillId="3" borderId="3" xfId="0" applyFont="1" applyFill="1" applyBorder="1" applyAlignment="1">
      <alignment vertical="top"/>
    </xf>
    <xf numFmtId="3" fontId="17" fillId="3" borderId="3" xfId="27" applyNumberFormat="1" applyFont="1" applyFill="1" applyBorder="1" applyAlignment="1">
      <alignment vertical="top"/>
    </xf>
    <xf numFmtId="3" fontId="17" fillId="3" borderId="3" xfId="27" applyNumberFormat="1" applyFont="1" applyFill="1" applyBorder="1" applyAlignment="1">
      <alignment horizontal="right" vertical="top"/>
    </xf>
    <xf numFmtId="3" fontId="18" fillId="3" borderId="3" xfId="27" applyNumberFormat="1" applyFont="1" applyFill="1" applyBorder="1" applyAlignment="1">
      <alignment horizontal="center" vertical="top"/>
    </xf>
    <xf numFmtId="164" fontId="17" fillId="3" borderId="3" xfId="7" applyNumberFormat="1" applyFont="1" applyFill="1" applyBorder="1" applyAlignment="1">
      <alignment horizontal="right" vertical="top"/>
    </xf>
    <xf numFmtId="164" fontId="17" fillId="3" borderId="3" xfId="7" applyNumberFormat="1" applyFont="1" applyFill="1" applyBorder="1" applyAlignment="1">
      <alignment vertical="top"/>
    </xf>
    <xf numFmtId="0" fontId="0" fillId="3" borderId="0" xfId="0" applyFill="1" applyBorder="1" applyAlignment="1">
      <alignment vertical="top"/>
    </xf>
    <xf numFmtId="0" fontId="0" fillId="3" borderId="0" xfId="0" applyFill="1" applyAlignment="1">
      <alignment vertical="top"/>
    </xf>
    <xf numFmtId="49" fontId="17" fillId="3" borderId="28" xfId="4" applyNumberFormat="1" applyFont="1" applyFill="1" applyBorder="1" applyAlignment="1"/>
    <xf numFmtId="49" fontId="17" fillId="3" borderId="27" xfId="4" applyNumberFormat="1" applyFont="1" applyFill="1" applyBorder="1" applyAlignment="1"/>
    <xf numFmtId="0" fontId="17" fillId="3" borderId="27" xfId="0" quotePrefix="1" applyFont="1" applyFill="1" applyBorder="1" applyAlignment="1">
      <alignment horizontal="left"/>
    </xf>
    <xf numFmtId="0" fontId="23" fillId="3" borderId="27" xfId="0" quotePrefix="1" applyFont="1" applyFill="1" applyBorder="1"/>
    <xf numFmtId="0" fontId="17" fillId="3" borderId="28" xfId="0" applyFont="1" applyFill="1" applyBorder="1" applyAlignment="1"/>
    <xf numFmtId="0" fontId="5" fillId="0" borderId="27" xfId="0" applyFont="1" applyBorder="1" applyAlignment="1"/>
    <xf numFmtId="0" fontId="66" fillId="0" borderId="3" xfId="0" applyFont="1" applyFill="1" applyBorder="1" applyAlignment="1">
      <alignment vertical="center"/>
    </xf>
    <xf numFmtId="164" fontId="18" fillId="3" borderId="3" xfId="0" applyNumberFormat="1" applyFont="1" applyFill="1" applyBorder="1" applyAlignment="1">
      <alignment horizontal="center"/>
    </xf>
    <xf numFmtId="164" fontId="18" fillId="3" borderId="6" xfId="2" applyNumberFormat="1" applyFont="1" applyFill="1" applyBorder="1" applyAlignment="1">
      <alignment horizontal="right"/>
    </xf>
    <xf numFmtId="164" fontId="17" fillId="3" borderId="28" xfId="2" applyNumberFormat="1" applyFont="1" applyFill="1" applyBorder="1" applyAlignment="1">
      <alignment horizontal="right"/>
    </xf>
    <xf numFmtId="164" fontId="17" fillId="3" borderId="4" xfId="2" applyNumberFormat="1" applyFont="1" applyFill="1" applyBorder="1" applyAlignment="1">
      <alignment horizontal="right"/>
    </xf>
    <xf numFmtId="164" fontId="13" fillId="3" borderId="11" xfId="2" applyNumberFormat="1" applyFont="1" applyFill="1" applyBorder="1" applyAlignment="1">
      <alignment horizontal="right"/>
    </xf>
    <xf numFmtId="3" fontId="6" fillId="3" borderId="3" xfId="25" applyNumberFormat="1" applyFont="1" applyFill="1" applyBorder="1" applyAlignment="1">
      <alignment horizontal="right"/>
    </xf>
    <xf numFmtId="0" fontId="23" fillId="3" borderId="3" xfId="46" quotePrefix="1" applyFont="1" applyFill="1" applyBorder="1" applyAlignment="1">
      <alignment horizontal="right"/>
    </xf>
    <xf numFmtId="0" fontId="66" fillId="0" borderId="3" xfId="4" applyFont="1" applyFill="1" applyBorder="1"/>
    <xf numFmtId="0" fontId="72" fillId="0" borderId="3" xfId="6" applyFont="1" applyFill="1" applyBorder="1" applyAlignment="1">
      <alignment horizontal="center" vertical="center" wrapText="1"/>
    </xf>
    <xf numFmtId="164" fontId="72" fillId="0" borderId="3" xfId="48" applyNumberFormat="1" applyFont="1" applyFill="1" applyBorder="1" applyAlignment="1">
      <alignment vertical="center" wrapText="1"/>
    </xf>
    <xf numFmtId="0" fontId="72" fillId="0" borderId="3" xfId="6" applyFont="1" applyFill="1" applyBorder="1" applyAlignment="1">
      <alignment horizontal="left" vertical="center" wrapText="1"/>
    </xf>
    <xf numFmtId="0" fontId="73" fillId="0" borderId="3" xfId="6" applyFont="1" applyFill="1" applyBorder="1" applyAlignment="1">
      <alignment vertical="center" wrapText="1"/>
    </xf>
    <xf numFmtId="0" fontId="72" fillId="3" borderId="3" xfId="6" applyFont="1" applyFill="1" applyBorder="1" applyAlignment="1">
      <alignment horizontal="left" vertical="center" wrapText="1"/>
    </xf>
    <xf numFmtId="164" fontId="72" fillId="3" borderId="3" xfId="48" applyNumberFormat="1" applyFont="1" applyFill="1" applyBorder="1" applyAlignment="1">
      <alignment vertical="center" wrapText="1"/>
    </xf>
    <xf numFmtId="0" fontId="72" fillId="3" borderId="3" xfId="6" applyFont="1" applyFill="1" applyBorder="1" applyAlignment="1">
      <alignment vertical="center" wrapText="1"/>
    </xf>
    <xf numFmtId="0" fontId="66" fillId="0" borderId="28" xfId="0" applyFont="1" applyFill="1" applyBorder="1" applyAlignment="1">
      <alignment horizontal="center" vertical="center" wrapText="1"/>
    </xf>
    <xf numFmtId="0" fontId="66" fillId="0" borderId="27" xfId="0" applyFont="1" applyFill="1" applyBorder="1" applyAlignment="1">
      <alignment vertical="center"/>
    </xf>
    <xf numFmtId="0" fontId="6" fillId="3" borderId="3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vertical="center"/>
    </xf>
    <xf numFmtId="0" fontId="11" fillId="3" borderId="3" xfId="0" applyFont="1" applyFill="1" applyBorder="1" applyAlignment="1">
      <alignment horizontal="left" vertical="center"/>
    </xf>
    <xf numFmtId="0" fontId="11" fillId="3" borderId="28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/>
    </xf>
    <xf numFmtId="0" fontId="71" fillId="3" borderId="0" xfId="0" applyFont="1" applyFill="1" applyBorder="1" applyAlignment="1">
      <alignment horizontal="left" vertical="top" wrapText="1"/>
    </xf>
    <xf numFmtId="0" fontId="12" fillId="0" borderId="4" xfId="0" quotePrefix="1" applyFont="1" applyFill="1" applyBorder="1" applyAlignment="1">
      <alignment horizontal="center" vertical="center" wrapText="1"/>
    </xf>
    <xf numFmtId="49" fontId="18" fillId="3" borderId="3" xfId="5" applyNumberFormat="1" applyFont="1" applyFill="1" applyBorder="1" applyAlignment="1">
      <alignment horizontal="right"/>
    </xf>
    <xf numFmtId="49" fontId="17" fillId="3" borderId="3" xfId="7" applyNumberFormat="1" applyFont="1" applyFill="1" applyBorder="1" applyAlignment="1">
      <alignment horizontal="center"/>
    </xf>
    <xf numFmtId="164" fontId="0" fillId="3" borderId="0" xfId="0" applyNumberFormat="1" applyFill="1" applyBorder="1" applyAlignment="1">
      <alignment vertical="center"/>
    </xf>
    <xf numFmtId="0" fontId="17" fillId="3" borderId="3" xfId="0" applyFont="1" applyFill="1" applyBorder="1" applyAlignment="1">
      <alignment vertical="center"/>
    </xf>
    <xf numFmtId="0" fontId="17" fillId="3" borderId="0" xfId="3" applyFont="1" applyFill="1" applyBorder="1"/>
    <xf numFmtId="0" fontId="67" fillId="0" borderId="4" xfId="0" quotePrefix="1" applyFont="1" applyFill="1" applyBorder="1" applyAlignment="1">
      <alignment horizontal="center" vertical="center" wrapText="1"/>
    </xf>
    <xf numFmtId="164" fontId="17" fillId="3" borderId="3" xfId="1" applyNumberFormat="1" applyFont="1" applyFill="1" applyBorder="1" applyAlignment="1">
      <alignment horizontal="right"/>
    </xf>
    <xf numFmtId="164" fontId="25" fillId="3" borderId="3" xfId="7" quotePrefix="1" applyNumberFormat="1" applyFont="1" applyFill="1" applyBorder="1" applyAlignment="1">
      <alignment horizontal="right"/>
    </xf>
    <xf numFmtId="0" fontId="23" fillId="3" borderId="29" xfId="0" applyFont="1" applyFill="1" applyBorder="1" applyAlignment="1">
      <alignment horizontal="left"/>
    </xf>
    <xf numFmtId="0" fontId="11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7" fillId="0" borderId="0" xfId="0" applyFont="1" applyFill="1" applyAlignment="1">
      <alignment horizontal="center" vertical="center"/>
    </xf>
    <xf numFmtId="0" fontId="11" fillId="3" borderId="3" xfId="0" applyFont="1" applyFill="1" applyBorder="1" applyAlignment="1">
      <alignment horizontal="center" vertical="center" wrapText="1"/>
    </xf>
    <xf numFmtId="0" fontId="18" fillId="3" borderId="28" xfId="4" applyFont="1" applyFill="1" applyBorder="1" applyAlignment="1">
      <alignment horizontal="left"/>
    </xf>
    <xf numFmtId="0" fontId="18" fillId="3" borderId="27" xfId="4" applyFont="1" applyFill="1" applyBorder="1" applyAlignment="1">
      <alignment horizontal="left"/>
    </xf>
    <xf numFmtId="0" fontId="11" fillId="3" borderId="0" xfId="0" applyFont="1" applyFill="1" applyBorder="1" applyAlignment="1">
      <alignment horizontal="center" vertical="center"/>
    </xf>
    <xf numFmtId="0" fontId="11" fillId="3" borderId="28" xfId="0" applyFont="1" applyFill="1" applyBorder="1" applyAlignment="1">
      <alignment horizontal="center" vertical="center" wrapText="1"/>
    </xf>
    <xf numFmtId="49" fontId="17" fillId="3" borderId="28" xfId="4" applyNumberFormat="1" applyFont="1" applyFill="1" applyBorder="1" applyAlignment="1">
      <alignment horizontal="center"/>
    </xf>
    <xf numFmtId="49" fontId="17" fillId="3" borderId="27" xfId="4" applyNumberFormat="1" applyFont="1" applyFill="1" applyBorder="1" applyAlignment="1">
      <alignment horizontal="center"/>
    </xf>
    <xf numFmtId="0" fontId="23" fillId="3" borderId="28" xfId="0" applyFont="1" applyFill="1" applyBorder="1" applyAlignment="1">
      <alignment horizontal="left"/>
    </xf>
    <xf numFmtId="0" fontId="23" fillId="3" borderId="27" xfId="0" applyFont="1" applyFill="1" applyBorder="1" applyAlignment="1">
      <alignment horizontal="left"/>
    </xf>
    <xf numFmtId="0" fontId="23" fillId="3" borderId="28" xfId="0" applyFont="1" applyFill="1" applyBorder="1" applyAlignment="1">
      <alignment horizontal="center"/>
    </xf>
    <xf numFmtId="0" fontId="23" fillId="3" borderId="27" xfId="0" applyFont="1" applyFill="1" applyBorder="1" applyAlignment="1">
      <alignment horizontal="center"/>
    </xf>
    <xf numFmtId="0" fontId="75" fillId="0" borderId="3" xfId="6" applyFont="1" applyFill="1" applyBorder="1" applyAlignment="1">
      <alignment vertical="center" wrapText="1"/>
    </xf>
    <xf numFmtId="41" fontId="60" fillId="0" borderId="6" xfId="28" applyNumberFormat="1" applyFont="1" applyBorder="1"/>
    <xf numFmtId="0" fontId="17" fillId="3" borderId="27" xfId="4" applyFont="1" applyFill="1" applyBorder="1" applyAlignment="1">
      <alignment horizontal="center"/>
    </xf>
    <xf numFmtId="0" fontId="17" fillId="3" borderId="3" xfId="4" applyFont="1" applyFill="1" applyBorder="1" applyAlignment="1">
      <alignment horizontal="left"/>
    </xf>
    <xf numFmtId="0" fontId="0" fillId="3" borderId="13" xfId="0" applyFill="1" applyBorder="1" applyAlignment="1">
      <alignment vertical="center"/>
    </xf>
    <xf numFmtId="0" fontId="23" fillId="3" borderId="3" xfId="4" applyFont="1" applyFill="1" applyBorder="1" applyAlignment="1">
      <alignment horizontal="left"/>
    </xf>
    <xf numFmtId="0" fontId="18" fillId="3" borderId="27" xfId="4" applyFont="1" applyFill="1" applyBorder="1" applyAlignment="1">
      <alignment horizontal="center" vertical="center"/>
    </xf>
    <xf numFmtId="0" fontId="17" fillId="3" borderId="27" xfId="4" applyFont="1" applyFill="1" applyBorder="1" applyAlignment="1">
      <alignment horizontal="center" vertical="center"/>
    </xf>
    <xf numFmtId="0" fontId="17" fillId="3" borderId="28" xfId="4" applyFont="1" applyFill="1" applyBorder="1" applyAlignment="1"/>
    <xf numFmtId="0" fontId="17" fillId="3" borderId="27" xfId="4" applyFont="1" applyFill="1" applyBorder="1" applyAlignment="1"/>
    <xf numFmtId="164" fontId="29" fillId="3" borderId="3" xfId="5" applyNumberFormat="1" applyFont="1" applyFill="1" applyBorder="1"/>
    <xf numFmtId="164" fontId="51" fillId="0" borderId="0" xfId="1" applyNumberFormat="1" applyFont="1" applyBorder="1"/>
    <xf numFmtId="0" fontId="11" fillId="3" borderId="0" xfId="0" applyFont="1" applyFill="1" applyBorder="1" applyAlignment="1">
      <alignment horizontal="center" vertical="center"/>
    </xf>
    <xf numFmtId="0" fontId="23" fillId="3" borderId="28" xfId="0" applyFont="1" applyFill="1" applyBorder="1" applyAlignment="1">
      <alignment horizontal="left"/>
    </xf>
    <xf numFmtId="0" fontId="23" fillId="3" borderId="27" xfId="0" applyFont="1" applyFill="1" applyBorder="1" applyAlignment="1">
      <alignment horizontal="left"/>
    </xf>
    <xf numFmtId="0" fontId="23" fillId="3" borderId="28" xfId="0" applyFont="1" applyFill="1" applyBorder="1" applyAlignment="1">
      <alignment horizontal="center"/>
    </xf>
    <xf numFmtId="0" fontId="27" fillId="0" borderId="0" xfId="25" applyFont="1" applyAlignment="1">
      <alignment horizontal="right"/>
    </xf>
    <xf numFmtId="0" fontId="55" fillId="0" borderId="24" xfId="28" applyFont="1" applyBorder="1" applyAlignment="1">
      <alignment horizontal="center"/>
    </xf>
    <xf numFmtId="0" fontId="11" fillId="0" borderId="0" xfId="0" applyFont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 wrapText="1"/>
    </xf>
    <xf numFmtId="0" fontId="12" fillId="3" borderId="3" xfId="0" quotePrefix="1" applyFont="1" applyFill="1" applyBorder="1" applyAlignment="1">
      <alignment horizontal="center" vertical="center" wrapText="1"/>
    </xf>
    <xf numFmtId="0" fontId="11" fillId="3" borderId="0" xfId="0" applyFont="1" applyFill="1" applyBorder="1" applyAlignment="1">
      <alignment horizontal="center" vertical="center"/>
    </xf>
    <xf numFmtId="0" fontId="9" fillId="3" borderId="0" xfId="0" applyFont="1" applyFill="1" applyBorder="1" applyAlignment="1">
      <alignment vertical="center"/>
    </xf>
    <xf numFmtId="164" fontId="5" fillId="0" borderId="0" xfId="25" applyNumberFormat="1"/>
    <xf numFmtId="4" fontId="5" fillId="0" borderId="0" xfId="25" applyNumberFormat="1" applyFont="1" applyBorder="1" applyAlignment="1">
      <alignment horizontal="right"/>
    </xf>
    <xf numFmtId="0" fontId="5" fillId="0" borderId="0" xfId="25" applyFont="1" applyBorder="1" applyAlignment="1">
      <alignment horizontal="right"/>
    </xf>
    <xf numFmtId="3" fontId="5" fillId="0" borderId="0" xfId="25" applyNumberFormat="1" applyFont="1" applyBorder="1" applyAlignment="1">
      <alignment horizontal="right"/>
    </xf>
    <xf numFmtId="3" fontId="5" fillId="0" borderId="0" xfId="25" applyNumberFormat="1" applyFont="1" applyFill="1" applyBorder="1" applyAlignment="1">
      <alignment horizontal="right"/>
    </xf>
    <xf numFmtId="0" fontId="27" fillId="0" borderId="0" xfId="25" applyFont="1" applyBorder="1" applyAlignment="1">
      <alignment horizontal="left" vertical="center" wrapText="1"/>
    </xf>
    <xf numFmtId="3" fontId="5" fillId="3" borderId="3" xfId="25" applyNumberFormat="1" applyFont="1" applyFill="1" applyBorder="1" applyAlignment="1">
      <alignment horizontal="right"/>
    </xf>
    <xf numFmtId="3" fontId="61" fillId="3" borderId="3" xfId="25" applyNumberFormat="1" applyFont="1" applyFill="1" applyBorder="1" applyAlignment="1">
      <alignment horizontal="right"/>
    </xf>
    <xf numFmtId="0" fontId="27" fillId="0" borderId="3" xfId="25" applyFont="1" applyBorder="1" applyAlignment="1">
      <alignment horizontal="left" vertical="center" wrapText="1"/>
    </xf>
    <xf numFmtId="164" fontId="5" fillId="0" borderId="3" xfId="25" applyNumberFormat="1" applyFont="1" applyBorder="1" applyAlignment="1">
      <alignment horizontal="right"/>
    </xf>
    <xf numFmtId="164" fontId="6" fillId="3" borderId="3" xfId="1" applyNumberFormat="1" applyFont="1" applyFill="1" applyBorder="1" applyAlignment="1">
      <alignment horizontal="right" vertical="center"/>
    </xf>
    <xf numFmtId="3" fontId="6" fillId="3" borderId="3" xfId="25" applyNumberFormat="1" applyFont="1" applyFill="1" applyBorder="1" applyAlignment="1">
      <alignment horizontal="right" vertical="center"/>
    </xf>
    <xf numFmtId="0" fontId="28" fillId="8" borderId="9" xfId="25" applyFont="1" applyFill="1" applyBorder="1" applyAlignment="1">
      <alignment horizontal="left" vertical="center"/>
    </xf>
    <xf numFmtId="3" fontId="64" fillId="3" borderId="3" xfId="25" applyNumberFormat="1" applyFont="1" applyFill="1" applyBorder="1" applyAlignment="1">
      <alignment horizontal="right" vertical="center"/>
    </xf>
    <xf numFmtId="0" fontId="28" fillId="8" borderId="4" xfId="25" applyFont="1" applyFill="1" applyBorder="1" applyAlignment="1">
      <alignment horizontal="left" vertical="center"/>
    </xf>
    <xf numFmtId="3" fontId="64" fillId="3" borderId="3" xfId="25" applyNumberFormat="1" applyFont="1" applyFill="1" applyBorder="1" applyAlignment="1">
      <alignment horizontal="right"/>
    </xf>
    <xf numFmtId="0" fontId="28" fillId="8" borderId="4" xfId="25" applyFont="1" applyFill="1" applyBorder="1" applyAlignment="1">
      <alignment horizontal="center" vertical="center"/>
    </xf>
    <xf numFmtId="0" fontId="18" fillId="3" borderId="15" xfId="0" applyFont="1" applyFill="1" applyBorder="1"/>
    <xf numFmtId="0" fontId="65" fillId="0" borderId="28" xfId="0" applyFont="1" applyFill="1" applyBorder="1" applyAlignment="1">
      <alignment horizontal="center" vertical="top" wrapText="1"/>
    </xf>
    <xf numFmtId="0" fontId="65" fillId="0" borderId="27" xfId="0" applyFont="1" applyFill="1" applyBorder="1" applyAlignment="1">
      <alignment vertical="top" wrapText="1"/>
    </xf>
    <xf numFmtId="0" fontId="65" fillId="0" borderId="28" xfId="0" applyFont="1" applyFill="1" applyBorder="1" applyAlignment="1">
      <alignment horizontal="center" vertical="center" wrapText="1"/>
    </xf>
    <xf numFmtId="0" fontId="65" fillId="0" borderId="27" xfId="0" applyFont="1" applyFill="1" applyBorder="1" applyAlignment="1">
      <alignment vertical="center" wrapText="1"/>
    </xf>
    <xf numFmtId="0" fontId="17" fillId="3" borderId="28" xfId="27" applyFont="1" applyFill="1" applyBorder="1" applyAlignment="1">
      <alignment horizontal="left"/>
    </xf>
    <xf numFmtId="0" fontId="17" fillId="3" borderId="27" xfId="27" applyFont="1" applyFill="1" applyBorder="1" applyAlignment="1">
      <alignment horizontal="left"/>
    </xf>
    <xf numFmtId="0" fontId="0" fillId="3" borderId="28" xfId="0" applyFill="1" applyBorder="1" applyAlignment="1">
      <alignment vertical="center"/>
    </xf>
    <xf numFmtId="0" fontId="66" fillId="0" borderId="27" xfId="0" applyFont="1" applyFill="1" applyBorder="1" applyAlignment="1">
      <alignment horizontal="left" vertical="center" wrapText="1"/>
    </xf>
    <xf numFmtId="0" fontId="23" fillId="3" borderId="27" xfId="0" applyFont="1" applyFill="1" applyBorder="1" applyAlignment="1"/>
    <xf numFmtId="0" fontId="23" fillId="3" borderId="29" xfId="0" applyFont="1" applyFill="1" applyBorder="1" applyAlignment="1">
      <alignment horizontal="center"/>
    </xf>
    <xf numFmtId="0" fontId="0" fillId="3" borderId="29" xfId="0" applyFill="1" applyBorder="1" applyAlignment="1">
      <alignment horizontal="center" vertical="center"/>
    </xf>
    <xf numFmtId="0" fontId="17" fillId="3" borderId="0" xfId="0" applyFont="1" applyFill="1" applyAlignment="1">
      <alignment horizontal="left" vertical="center" wrapText="1"/>
    </xf>
    <xf numFmtId="0" fontId="13" fillId="3" borderId="0" xfId="0" applyFont="1" applyFill="1" applyBorder="1" applyAlignment="1">
      <alignment horizontal="center" vertical="center"/>
    </xf>
    <xf numFmtId="0" fontId="17" fillId="3" borderId="28" xfId="46" applyFont="1" applyFill="1" applyBorder="1" applyAlignment="1">
      <alignment horizontal="center"/>
    </xf>
    <xf numFmtId="0" fontId="17" fillId="3" borderId="27" xfId="46" quotePrefix="1" applyFont="1" applyFill="1" applyBorder="1"/>
    <xf numFmtId="0" fontId="65" fillId="0" borderId="27" xfId="4" applyFont="1" applyFill="1" applyBorder="1"/>
    <xf numFmtId="0" fontId="66" fillId="0" borderId="27" xfId="4" applyFont="1" applyFill="1" applyBorder="1"/>
    <xf numFmtId="0" fontId="24" fillId="3" borderId="28" xfId="0" applyFont="1" applyFill="1" applyBorder="1" applyAlignment="1">
      <alignment horizontal="center"/>
    </xf>
    <xf numFmtId="0" fontId="24" fillId="3" borderId="27" xfId="0" applyFont="1" applyFill="1" applyBorder="1" applyAlignment="1">
      <alignment horizontal="justify" vertical="center"/>
    </xf>
    <xf numFmtId="0" fontId="65" fillId="0" borderId="27" xfId="0" applyFont="1" applyFill="1" applyBorder="1" applyAlignment="1">
      <alignment horizontal="left" vertical="center" wrapText="1"/>
    </xf>
    <xf numFmtId="0" fontId="66" fillId="3" borderId="3" xfId="6" quotePrefix="1" applyFont="1" applyFill="1" applyBorder="1" applyAlignment="1">
      <alignment horizontal="left" vertical="center" wrapText="1"/>
    </xf>
    <xf numFmtId="0" fontId="17" fillId="3" borderId="3" xfId="5" applyNumberFormat="1" applyFont="1" applyFill="1" applyBorder="1"/>
    <xf numFmtId="0" fontId="6" fillId="3" borderId="9" xfId="25" applyFont="1" applyFill="1" applyBorder="1" applyAlignment="1">
      <alignment horizontal="center" vertical="center" wrapText="1"/>
    </xf>
    <xf numFmtId="0" fontId="6" fillId="3" borderId="2" xfId="25" applyFont="1" applyFill="1" applyBorder="1" applyAlignment="1">
      <alignment horizontal="center" vertical="center" wrapText="1"/>
    </xf>
    <xf numFmtId="0" fontId="28" fillId="9" borderId="15" xfId="25" applyFont="1" applyFill="1" applyBorder="1" applyAlignment="1">
      <alignment horizontal="center" vertical="center"/>
    </xf>
    <xf numFmtId="0" fontId="5" fillId="3" borderId="3" xfId="25" applyFont="1" applyFill="1" applyBorder="1" applyAlignment="1">
      <alignment horizontal="center" vertical="center"/>
    </xf>
    <xf numFmtId="164" fontId="0" fillId="4" borderId="0" xfId="0" applyNumberFormat="1" applyFill="1" applyBorder="1" applyAlignment="1">
      <alignment vertical="center"/>
    </xf>
    <xf numFmtId="164" fontId="6" fillId="3" borderId="0" xfId="0" applyNumberFormat="1" applyFont="1" applyFill="1" applyBorder="1" applyAlignment="1">
      <alignment vertical="center"/>
    </xf>
    <xf numFmtId="0" fontId="76" fillId="3" borderId="3" xfId="4" applyFont="1" applyFill="1" applyBorder="1"/>
    <xf numFmtId="164" fontId="19" fillId="3" borderId="3" xfId="5" applyNumberFormat="1" applyFont="1" applyFill="1" applyBorder="1"/>
    <xf numFmtId="164" fontId="19" fillId="3" borderId="3" xfId="2" applyNumberFormat="1" applyFont="1" applyFill="1" applyBorder="1"/>
    <xf numFmtId="0" fontId="17" fillId="3" borderId="3" xfId="4" applyFont="1" applyFill="1" applyBorder="1" applyAlignment="1">
      <alignment horizontal="center" vertical="center"/>
    </xf>
    <xf numFmtId="49" fontId="17" fillId="3" borderId="28" xfId="4" applyNumberFormat="1" applyFont="1" applyFill="1" applyBorder="1" applyAlignment="1">
      <alignment horizontal="center"/>
    </xf>
    <xf numFmtId="49" fontId="17" fillId="3" borderId="27" xfId="4" applyNumberFormat="1" applyFont="1" applyFill="1" applyBorder="1" applyAlignment="1">
      <alignment horizontal="center"/>
    </xf>
    <xf numFmtId="0" fontId="77" fillId="3" borderId="3" xfId="4" applyFont="1" applyFill="1" applyBorder="1"/>
    <xf numFmtId="0" fontId="26" fillId="3" borderId="3" xfId="4" applyFont="1" applyFill="1" applyBorder="1"/>
    <xf numFmtId="164" fontId="25" fillId="3" borderId="3" xfId="2" applyNumberFormat="1" applyFont="1" applyFill="1" applyBorder="1"/>
    <xf numFmtId="164" fontId="26" fillId="3" borderId="3" xfId="2" applyNumberFormat="1" applyFont="1" applyFill="1" applyBorder="1"/>
    <xf numFmtId="0" fontId="26" fillId="3" borderId="3" xfId="4" applyFont="1" applyFill="1" applyBorder="1" applyAlignment="1">
      <alignment horizontal="center"/>
    </xf>
    <xf numFmtId="49" fontId="26" fillId="3" borderId="28" xfId="4" applyNumberFormat="1" applyFont="1" applyFill="1" applyBorder="1" applyAlignment="1"/>
    <xf numFmtId="49" fontId="26" fillId="3" borderId="27" xfId="4" applyNumberFormat="1" applyFont="1" applyFill="1" applyBorder="1" applyAlignment="1"/>
    <xf numFmtId="0" fontId="5" fillId="3" borderId="29" xfId="0" applyFont="1" applyFill="1" applyBorder="1" applyAlignment="1">
      <alignment vertical="center"/>
    </xf>
    <xf numFmtId="0" fontId="68" fillId="4" borderId="0" xfId="0" applyFont="1" applyFill="1" applyBorder="1" applyAlignment="1">
      <alignment vertical="center"/>
    </xf>
    <xf numFmtId="0" fontId="69" fillId="4" borderId="1" xfId="0" applyFont="1" applyFill="1" applyBorder="1" applyAlignment="1">
      <alignment horizontal="center" vertical="center"/>
    </xf>
    <xf numFmtId="0" fontId="70" fillId="4" borderId="3" xfId="0" applyFont="1" applyFill="1" applyBorder="1" applyAlignment="1">
      <alignment horizontal="center" vertical="center" wrapText="1"/>
    </xf>
    <xf numFmtId="164" fontId="18" fillId="4" borderId="4" xfId="1" applyNumberFormat="1" applyFont="1" applyFill="1" applyBorder="1" applyAlignment="1">
      <alignment horizontal="right" vertical="center" wrapText="1"/>
    </xf>
    <xf numFmtId="164" fontId="18" fillId="4" borderId="3" xfId="3" applyNumberFormat="1" applyFont="1" applyFill="1" applyBorder="1" applyAlignment="1">
      <alignment horizontal="center"/>
    </xf>
    <xf numFmtId="0" fontId="18" fillId="4" borderId="3" xfId="3" applyFont="1" applyFill="1" applyBorder="1" applyAlignment="1">
      <alignment horizontal="center"/>
    </xf>
    <xf numFmtId="164" fontId="18" fillId="4" borderId="3" xfId="1" applyNumberFormat="1" applyFont="1" applyFill="1" applyBorder="1" applyAlignment="1">
      <alignment horizontal="center"/>
    </xf>
    <xf numFmtId="164" fontId="17" fillId="4" borderId="3" xfId="1" applyNumberFormat="1" applyFont="1" applyFill="1" applyBorder="1" applyAlignment="1">
      <alignment horizontal="center"/>
    </xf>
    <xf numFmtId="164" fontId="6" fillId="4" borderId="3" xfId="1" applyNumberFormat="1" applyFont="1" applyFill="1" applyBorder="1" applyAlignment="1">
      <alignment vertical="center"/>
    </xf>
    <xf numFmtId="164" fontId="18" fillId="4" borderId="3" xfId="2" applyNumberFormat="1" applyFont="1" applyFill="1" applyBorder="1" applyAlignment="1">
      <alignment horizontal="center"/>
    </xf>
    <xf numFmtId="164" fontId="18" fillId="4" borderId="3" xfId="2" applyNumberFormat="1" applyFont="1" applyFill="1" applyBorder="1" applyAlignment="1"/>
    <xf numFmtId="164" fontId="18" fillId="4" borderId="3" xfId="1" applyNumberFormat="1" applyFont="1" applyFill="1" applyBorder="1" applyAlignment="1"/>
    <xf numFmtId="164" fontId="17" fillId="4" borderId="3" xfId="2" applyNumberFormat="1" applyFont="1" applyFill="1" applyBorder="1" applyAlignment="1">
      <alignment horizontal="center"/>
    </xf>
    <xf numFmtId="0" fontId="18" fillId="4" borderId="0" xfId="3" applyFont="1" applyFill="1" applyBorder="1" applyAlignment="1">
      <alignment horizontal="center"/>
    </xf>
    <xf numFmtId="0" fontId="18" fillId="4" borderId="0" xfId="0" applyFont="1" applyFill="1" applyBorder="1" applyAlignment="1">
      <alignment vertical="center"/>
    </xf>
    <xf numFmtId="0" fontId="18" fillId="4" borderId="0" xfId="0" applyFont="1" applyFill="1" applyBorder="1" applyAlignment="1">
      <alignment horizontal="center" vertical="center"/>
    </xf>
    <xf numFmtId="0" fontId="18" fillId="4" borderId="0" xfId="0" applyFont="1" applyFill="1" applyAlignment="1">
      <alignment horizontal="center" vertical="center" wrapText="1"/>
    </xf>
    <xf numFmtId="0" fontId="6" fillId="4" borderId="0" xfId="0" applyFont="1" applyFill="1" applyAlignment="1">
      <alignment vertical="center"/>
    </xf>
    <xf numFmtId="0" fontId="9" fillId="4" borderId="0" xfId="0" applyFont="1" applyFill="1" applyBorder="1" applyAlignment="1">
      <alignment vertical="center"/>
    </xf>
    <xf numFmtId="0" fontId="10" fillId="4" borderId="1" xfId="0" applyFont="1" applyFill="1" applyBorder="1" applyAlignment="1">
      <alignment horizontal="center" vertical="center"/>
    </xf>
    <xf numFmtId="0" fontId="15" fillId="4" borderId="3" xfId="0" applyFont="1" applyFill="1" applyBorder="1" applyAlignment="1">
      <alignment horizontal="center" vertical="center" wrapText="1"/>
    </xf>
    <xf numFmtId="164" fontId="11" fillId="4" borderId="4" xfId="2" applyNumberFormat="1" applyFont="1" applyFill="1" applyBorder="1" applyAlignment="1">
      <alignment horizontal="right" vertical="center" wrapText="1"/>
    </xf>
    <xf numFmtId="164" fontId="13" fillId="4" borderId="3" xfId="2" applyNumberFormat="1" applyFont="1" applyFill="1" applyBorder="1" applyAlignment="1">
      <alignment horizontal="right" vertical="center" wrapText="1"/>
    </xf>
    <xf numFmtId="0" fontId="17" fillId="4" borderId="3" xfId="6" applyFont="1" applyFill="1" applyBorder="1" applyAlignment="1">
      <alignment horizontal="center"/>
    </xf>
    <xf numFmtId="164" fontId="13" fillId="4" borderId="3" xfId="2" applyNumberFormat="1" applyFont="1" applyFill="1" applyBorder="1" applyAlignment="1">
      <alignment horizontal="right"/>
    </xf>
    <xf numFmtId="0" fontId="17" fillId="4" borderId="3" xfId="6" applyFont="1" applyFill="1" applyBorder="1" applyAlignment="1">
      <alignment horizontal="right"/>
    </xf>
    <xf numFmtId="164" fontId="18" fillId="4" borderId="3" xfId="7" applyNumberFormat="1" applyFont="1" applyFill="1" applyBorder="1" applyAlignment="1">
      <alignment horizontal="right"/>
    </xf>
    <xf numFmtId="0" fontId="26" fillId="4" borderId="27" xfId="6" applyFont="1" applyFill="1" applyBorder="1" applyAlignment="1"/>
    <xf numFmtId="164" fontId="11" fillId="4" borderId="3" xfId="7" applyNumberFormat="1" applyFont="1" applyFill="1" applyBorder="1" applyAlignment="1">
      <alignment horizontal="right"/>
    </xf>
    <xf numFmtId="0" fontId="18" fillId="4" borderId="3" xfId="6" applyFont="1" applyFill="1" applyBorder="1" applyAlignment="1">
      <alignment horizontal="right"/>
    </xf>
    <xf numFmtId="164" fontId="23" fillId="4" borderId="3" xfId="2" applyNumberFormat="1" applyFont="1" applyFill="1" applyBorder="1" applyAlignment="1">
      <alignment horizontal="center"/>
    </xf>
    <xf numFmtId="164" fontId="11" fillId="4" borderId="3" xfId="2" applyNumberFormat="1" applyFont="1" applyFill="1" applyBorder="1" applyAlignment="1">
      <alignment horizontal="right" vertical="center" wrapText="1"/>
    </xf>
    <xf numFmtId="0" fontId="0" fillId="4" borderId="3" xfId="0" applyFill="1" applyBorder="1" applyAlignment="1">
      <alignment vertical="center"/>
    </xf>
    <xf numFmtId="0" fontId="11" fillId="4" borderId="0" xfId="0" applyFont="1" applyFill="1" applyBorder="1" applyAlignment="1">
      <alignment vertical="center"/>
    </xf>
    <xf numFmtId="0" fontId="13" fillId="4" borderId="0" xfId="0" applyFont="1" applyFill="1" applyBorder="1" applyAlignment="1">
      <alignment vertical="center"/>
    </xf>
    <xf numFmtId="0" fontId="13" fillId="4" borderId="0" xfId="0" applyFont="1" applyFill="1" applyBorder="1" applyAlignment="1">
      <alignment horizontal="center" vertical="center"/>
    </xf>
    <xf numFmtId="0" fontId="11" fillId="4" borderId="0" xfId="0" applyFont="1" applyFill="1" applyBorder="1" applyAlignment="1">
      <alignment horizontal="center" vertical="center"/>
    </xf>
    <xf numFmtId="0" fontId="56" fillId="0" borderId="0" xfId="0" applyFont="1" applyBorder="1" applyAlignment="1">
      <alignment horizontal="center" vertical="center"/>
    </xf>
    <xf numFmtId="0" fontId="58" fillId="0" borderId="0" xfId="0" applyFont="1" applyFill="1" applyAlignment="1">
      <alignment horizontal="center" vertical="center"/>
    </xf>
    <xf numFmtId="0" fontId="59" fillId="0" borderId="0" xfId="0" applyFont="1" applyBorder="1" applyAlignment="1">
      <alignment horizontal="center" vertical="center"/>
    </xf>
    <xf numFmtId="0" fontId="58" fillId="0" borderId="0" xfId="0" applyFont="1" applyFill="1" applyAlignment="1">
      <alignment horizontal="center" vertical="center" wrapText="1"/>
    </xf>
    <xf numFmtId="41" fontId="53" fillId="0" borderId="12" xfId="28" applyNumberFormat="1" applyFont="1" applyBorder="1" applyAlignment="1">
      <alignment horizontal="center"/>
    </xf>
    <xf numFmtId="41" fontId="53" fillId="0" borderId="0" xfId="28" applyNumberFormat="1" applyFont="1" applyBorder="1" applyAlignment="1">
      <alignment horizontal="center"/>
    </xf>
    <xf numFmtId="41" fontId="53" fillId="0" borderId="13" xfId="28" applyNumberFormat="1" applyFont="1" applyBorder="1" applyAlignment="1">
      <alignment horizontal="center"/>
    </xf>
    <xf numFmtId="41" fontId="53" fillId="0" borderId="15" xfId="28" applyNumberFormat="1" applyFont="1" applyBorder="1" applyAlignment="1">
      <alignment horizontal="center"/>
    </xf>
    <xf numFmtId="41" fontId="53" fillId="0" borderId="1" xfId="28" applyNumberFormat="1" applyFont="1" applyBorder="1" applyAlignment="1">
      <alignment horizontal="center"/>
    </xf>
    <xf numFmtId="41" fontId="53" fillId="0" borderId="16" xfId="28" applyNumberFormat="1" applyFont="1" applyBorder="1" applyAlignment="1">
      <alignment horizontal="center"/>
    </xf>
    <xf numFmtId="0" fontId="53" fillId="0" borderId="12" xfId="28" applyFont="1" applyBorder="1" applyAlignment="1">
      <alignment horizontal="center"/>
    </xf>
    <xf numFmtId="0" fontId="53" fillId="0" borderId="13" xfId="28" applyFont="1" applyBorder="1" applyAlignment="1">
      <alignment horizontal="center"/>
    </xf>
    <xf numFmtId="0" fontId="53" fillId="0" borderId="15" xfId="28" applyFont="1" applyBorder="1" applyAlignment="1">
      <alignment horizontal="center"/>
    </xf>
    <xf numFmtId="0" fontId="53" fillId="0" borderId="16" xfId="28" applyFont="1" applyBorder="1" applyAlignment="1">
      <alignment horizontal="center"/>
    </xf>
    <xf numFmtId="0" fontId="51" fillId="0" borderId="30" xfId="28" applyFont="1" applyBorder="1" applyAlignment="1">
      <alignment horizontal="center"/>
    </xf>
    <xf numFmtId="0" fontId="51" fillId="0" borderId="22" xfId="28" applyFont="1" applyBorder="1" applyAlignment="1">
      <alignment horizontal="center"/>
    </xf>
    <xf numFmtId="0" fontId="51" fillId="0" borderId="19" xfId="28" applyFont="1" applyBorder="1" applyAlignment="1">
      <alignment horizontal="center"/>
    </xf>
    <xf numFmtId="0" fontId="53" fillId="0" borderId="0" xfId="28" applyFont="1" applyBorder="1" applyAlignment="1">
      <alignment horizontal="center"/>
    </xf>
    <xf numFmtId="0" fontId="55" fillId="0" borderId="0" xfId="28" applyFont="1" applyAlignment="1">
      <alignment horizontal="center"/>
    </xf>
    <xf numFmtId="0" fontId="55" fillId="0" borderId="30" xfId="28" applyFont="1" applyBorder="1" applyAlignment="1">
      <alignment horizontal="center" vertical="center"/>
    </xf>
    <xf numFmtId="0" fontId="55" fillId="0" borderId="19" xfId="28" applyFont="1" applyBorder="1" applyAlignment="1">
      <alignment horizontal="center" vertical="center"/>
    </xf>
    <xf numFmtId="0" fontId="55" fillId="0" borderId="26" xfId="28" applyFont="1" applyBorder="1" applyAlignment="1">
      <alignment horizontal="center" vertical="center"/>
    </xf>
    <xf numFmtId="0" fontId="55" fillId="0" borderId="23" xfId="28" applyFont="1" applyBorder="1" applyAlignment="1">
      <alignment horizontal="center" vertical="center"/>
    </xf>
    <xf numFmtId="0" fontId="55" fillId="0" borderId="20" xfId="28" applyFont="1" applyBorder="1" applyAlignment="1">
      <alignment horizontal="center"/>
    </xf>
    <xf numFmtId="0" fontId="55" fillId="0" borderId="21" xfId="28" applyFont="1" applyBorder="1" applyAlignment="1">
      <alignment horizontal="center"/>
    </xf>
    <xf numFmtId="0" fontId="55" fillId="0" borderId="24" xfId="28" applyFont="1" applyBorder="1" applyAlignment="1">
      <alignment horizontal="center"/>
    </xf>
    <xf numFmtId="0" fontId="55" fillId="0" borderId="25" xfId="28" applyFont="1" applyBorder="1" applyAlignment="1">
      <alignment horizontal="center"/>
    </xf>
    <xf numFmtId="0" fontId="55" fillId="0" borderId="31" xfId="28" applyFont="1" applyBorder="1" applyAlignment="1">
      <alignment horizontal="center"/>
    </xf>
    <xf numFmtId="0" fontId="1" fillId="0" borderId="0" xfId="28" applyFont="1" applyBorder="1" applyAlignment="1">
      <alignment horizontal="center"/>
    </xf>
    <xf numFmtId="0" fontId="55" fillId="0" borderId="0" xfId="28" applyFont="1" applyBorder="1" applyAlignment="1">
      <alignment horizontal="center"/>
    </xf>
    <xf numFmtId="0" fontId="54" fillId="0" borderId="0" xfId="28" applyFont="1" applyBorder="1" applyAlignment="1">
      <alignment horizontal="center"/>
    </xf>
    <xf numFmtId="0" fontId="1" fillId="0" borderId="0" xfId="28" applyFont="1" applyAlignment="1">
      <alignment horizontal="center"/>
    </xf>
    <xf numFmtId="0" fontId="20" fillId="0" borderId="0" xfId="28" applyFont="1" applyBorder="1" applyAlignment="1">
      <alignment horizontal="center"/>
    </xf>
    <xf numFmtId="0" fontId="9" fillId="0" borderId="0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 wrapText="1"/>
    </xf>
    <xf numFmtId="0" fontId="12" fillId="0" borderId="3" xfId="0" quotePrefix="1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164" fontId="11" fillId="0" borderId="4" xfId="1" applyNumberFormat="1" applyFont="1" applyFill="1" applyBorder="1" applyAlignment="1">
      <alignment horizontal="center" vertical="center"/>
    </xf>
    <xf numFmtId="164" fontId="11" fillId="0" borderId="5" xfId="1" applyNumberFormat="1" applyFont="1" applyFill="1" applyBorder="1" applyAlignment="1">
      <alignment horizontal="center" vertical="center"/>
    </xf>
    <xf numFmtId="164" fontId="11" fillId="0" borderId="6" xfId="1" applyNumberFormat="1" applyFont="1" applyFill="1" applyBorder="1" applyAlignment="1">
      <alignment horizontal="center" vertical="center"/>
    </xf>
    <xf numFmtId="0" fontId="18" fillId="3" borderId="3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41" fillId="0" borderId="0" xfId="0" applyFont="1" applyFill="1" applyBorder="1" applyAlignment="1">
      <alignment horizontal="center" vertical="center"/>
    </xf>
    <xf numFmtId="0" fontId="18" fillId="4" borderId="3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7" fillId="0" borderId="0" xfId="0" applyFont="1" applyFill="1" applyAlignment="1">
      <alignment horizontal="center" vertical="center"/>
    </xf>
    <xf numFmtId="0" fontId="11" fillId="0" borderId="9" xfId="0" applyFont="1" applyFill="1" applyBorder="1" applyAlignment="1">
      <alignment horizontal="center" vertical="center"/>
    </xf>
    <xf numFmtId="0" fontId="11" fillId="0" borderId="10" xfId="0" applyFont="1" applyFill="1" applyBorder="1" applyAlignment="1">
      <alignment horizontal="center" vertical="center"/>
    </xf>
    <xf numFmtId="0" fontId="11" fillId="0" borderId="12" xfId="0" applyFont="1" applyFill="1" applyBorder="1" applyAlignment="1">
      <alignment horizontal="center" vertical="center"/>
    </xf>
    <xf numFmtId="0" fontId="11" fillId="0" borderId="13" xfId="0" applyFont="1" applyFill="1" applyBorder="1" applyAlignment="1">
      <alignment horizontal="center" vertical="center"/>
    </xf>
    <xf numFmtId="0" fontId="11" fillId="0" borderId="15" xfId="0" applyFont="1" applyFill="1" applyBorder="1" applyAlignment="1">
      <alignment horizontal="center" vertical="center"/>
    </xf>
    <xf numFmtId="0" fontId="11" fillId="0" borderId="16" xfId="0" applyFont="1" applyFill="1" applyBorder="1" applyAlignment="1">
      <alignment horizontal="center" vertical="center"/>
    </xf>
    <xf numFmtId="0" fontId="11" fillId="4" borderId="3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center" vertical="center"/>
    </xf>
    <xf numFmtId="0" fontId="74" fillId="4" borderId="0" xfId="0" applyFont="1" applyFill="1" applyBorder="1" applyAlignment="1">
      <alignment horizontal="left" vertical="top" wrapText="1"/>
    </xf>
    <xf numFmtId="0" fontId="41" fillId="3" borderId="0" xfId="0" applyFont="1" applyFill="1" applyBorder="1" applyAlignment="1">
      <alignment horizontal="center" vertical="center"/>
    </xf>
    <xf numFmtId="0" fontId="11" fillId="3" borderId="28" xfId="0" applyFont="1" applyFill="1" applyBorder="1" applyAlignment="1">
      <alignment horizontal="center" vertical="center" wrapText="1"/>
    </xf>
    <xf numFmtId="0" fontId="11" fillId="3" borderId="29" xfId="0" applyFont="1" applyFill="1" applyBorder="1" applyAlignment="1">
      <alignment horizontal="center" vertical="center" wrapText="1"/>
    </xf>
    <xf numFmtId="0" fontId="11" fillId="3" borderId="27" xfId="0" applyFont="1" applyFill="1" applyBorder="1" applyAlignment="1">
      <alignment horizontal="center" vertical="center" wrapText="1"/>
    </xf>
    <xf numFmtId="0" fontId="15" fillId="3" borderId="3" xfId="0" applyFont="1" applyFill="1" applyBorder="1" applyAlignment="1">
      <alignment horizontal="center" vertical="center" wrapText="1"/>
    </xf>
    <xf numFmtId="164" fontId="11" fillId="3" borderId="4" xfId="1" applyNumberFormat="1" applyFont="1" applyFill="1" applyBorder="1" applyAlignment="1">
      <alignment horizontal="center" vertical="center"/>
    </xf>
    <xf numFmtId="164" fontId="11" fillId="3" borderId="5" xfId="1" applyNumberFormat="1" applyFont="1" applyFill="1" applyBorder="1" applyAlignment="1">
      <alignment horizontal="center" vertical="center"/>
    </xf>
    <xf numFmtId="164" fontId="11" fillId="3" borderId="6" xfId="1" applyNumberFormat="1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 wrapText="1"/>
    </xf>
    <xf numFmtId="0" fontId="18" fillId="3" borderId="28" xfId="4" applyFont="1" applyFill="1" applyBorder="1" applyAlignment="1">
      <alignment horizontal="left"/>
    </xf>
    <xf numFmtId="0" fontId="18" fillId="3" borderId="27" xfId="4" applyFont="1" applyFill="1" applyBorder="1" applyAlignment="1">
      <alignment horizontal="left"/>
    </xf>
    <xf numFmtId="0" fontId="12" fillId="3" borderId="3" xfId="0" quotePrefix="1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/>
    </xf>
    <xf numFmtId="0" fontId="11" fillId="3" borderId="0" xfId="0" applyFont="1" applyFill="1" applyBorder="1" applyAlignment="1">
      <alignment horizontal="center" vertical="center"/>
    </xf>
    <xf numFmtId="0" fontId="74" fillId="3" borderId="0" xfId="0" applyFont="1" applyFill="1" applyBorder="1" applyAlignment="1">
      <alignment horizontal="left" vertical="center" wrapText="1"/>
    </xf>
    <xf numFmtId="0" fontId="23" fillId="3" borderId="28" xfId="0" applyFont="1" applyFill="1" applyBorder="1" applyAlignment="1">
      <alignment horizontal="center"/>
    </xf>
    <xf numFmtId="0" fontId="23" fillId="3" borderId="27" xfId="0" applyFont="1" applyFill="1" applyBorder="1" applyAlignment="1">
      <alignment horizontal="center"/>
    </xf>
    <xf numFmtId="0" fontId="13" fillId="3" borderId="0" xfId="0" applyFont="1" applyFill="1" applyBorder="1" applyAlignment="1">
      <alignment horizontal="center" vertical="center"/>
    </xf>
    <xf numFmtId="0" fontId="24" fillId="3" borderId="28" xfId="4" applyFont="1" applyFill="1" applyBorder="1" applyAlignment="1"/>
    <xf numFmtId="0" fontId="24" fillId="3" borderId="27" xfId="4" applyFont="1" applyFill="1" applyBorder="1" applyAlignment="1"/>
    <xf numFmtId="49" fontId="17" fillId="3" borderId="28" xfId="4" applyNumberFormat="1" applyFont="1" applyFill="1" applyBorder="1" applyAlignment="1">
      <alignment horizontal="center"/>
    </xf>
    <xf numFmtId="49" fontId="17" fillId="3" borderId="27" xfId="4" applyNumberFormat="1" applyFont="1" applyFill="1" applyBorder="1" applyAlignment="1">
      <alignment horizontal="center"/>
    </xf>
    <xf numFmtId="0" fontId="17" fillId="3" borderId="0" xfId="0" applyFont="1" applyFill="1" applyBorder="1" applyAlignment="1">
      <alignment horizontal="center" vertical="center"/>
    </xf>
    <xf numFmtId="0" fontId="18" fillId="3" borderId="0" xfId="0" applyFont="1" applyFill="1" applyBorder="1" applyAlignment="1">
      <alignment horizontal="center" vertical="center" wrapText="1"/>
    </xf>
    <xf numFmtId="0" fontId="24" fillId="3" borderId="28" xfId="0" applyFont="1" applyFill="1" applyBorder="1" applyAlignment="1">
      <alignment horizontal="left"/>
    </xf>
    <xf numFmtId="0" fontId="24" fillId="3" borderId="27" xfId="0" applyFont="1" applyFill="1" applyBorder="1" applyAlignment="1">
      <alignment horizontal="left"/>
    </xf>
    <xf numFmtId="0" fontId="9" fillId="3" borderId="0" xfId="0" applyFont="1" applyFill="1" applyBorder="1" applyAlignment="1">
      <alignment vertical="center"/>
    </xf>
    <xf numFmtId="0" fontId="27" fillId="0" borderId="0" xfId="25" applyFont="1" applyAlignment="1">
      <alignment horizontal="center"/>
    </xf>
    <xf numFmtId="0" fontId="57" fillId="0" borderId="1" xfId="0" applyFont="1" applyBorder="1" applyAlignment="1">
      <alignment horizontal="center"/>
    </xf>
    <xf numFmtId="0" fontId="28" fillId="9" borderId="9" xfId="25" applyFont="1" applyFill="1" applyBorder="1" applyAlignment="1">
      <alignment horizontal="center" vertical="center"/>
    </xf>
    <xf numFmtId="0" fontId="28" fillId="9" borderId="12" xfId="25" applyFont="1" applyFill="1" applyBorder="1" applyAlignment="1">
      <alignment horizontal="center" vertical="center"/>
    </xf>
    <xf numFmtId="0" fontId="28" fillId="9" borderId="15" xfId="25" applyFont="1" applyFill="1" applyBorder="1" applyAlignment="1">
      <alignment horizontal="center" vertical="center"/>
    </xf>
    <xf numFmtId="0" fontId="6" fillId="3" borderId="9" xfId="25" applyFont="1" applyFill="1" applyBorder="1" applyAlignment="1">
      <alignment horizontal="center" vertical="center" wrapText="1"/>
    </xf>
    <xf numFmtId="0" fontId="6" fillId="3" borderId="10" xfId="25" applyFont="1" applyFill="1" applyBorder="1" applyAlignment="1">
      <alignment horizontal="center" vertical="center" wrapText="1"/>
    </xf>
    <xf numFmtId="0" fontId="6" fillId="3" borderId="12" xfId="25" applyFont="1" applyFill="1" applyBorder="1" applyAlignment="1">
      <alignment horizontal="center" vertical="center" wrapText="1"/>
    </xf>
    <xf numFmtId="0" fontId="6" fillId="3" borderId="13" xfId="25" applyFont="1" applyFill="1" applyBorder="1" applyAlignment="1">
      <alignment horizontal="center" vertical="center" wrapText="1"/>
    </xf>
    <xf numFmtId="0" fontId="6" fillId="3" borderId="15" xfId="25" applyFont="1" applyFill="1" applyBorder="1" applyAlignment="1">
      <alignment horizontal="center" vertical="center" wrapText="1"/>
    </xf>
    <xf numFmtId="0" fontId="6" fillId="3" borderId="16" xfId="25" applyFont="1" applyFill="1" applyBorder="1" applyAlignment="1">
      <alignment horizontal="center" vertical="center" wrapText="1"/>
    </xf>
    <xf numFmtId="0" fontId="6" fillId="3" borderId="2" xfId="25" applyFont="1" applyFill="1" applyBorder="1" applyAlignment="1">
      <alignment horizontal="center" vertical="center" wrapText="1"/>
    </xf>
    <xf numFmtId="0" fontId="6" fillId="3" borderId="0" xfId="25" applyFont="1" applyFill="1" applyBorder="1" applyAlignment="1">
      <alignment horizontal="center" vertical="center" wrapText="1"/>
    </xf>
    <xf numFmtId="0" fontId="6" fillId="3" borderId="1" xfId="25" applyFont="1" applyFill="1" applyBorder="1" applyAlignment="1">
      <alignment horizontal="center" vertical="center" wrapText="1"/>
    </xf>
    <xf numFmtId="0" fontId="6" fillId="3" borderId="3" xfId="25" applyFont="1" applyFill="1" applyBorder="1" applyAlignment="1">
      <alignment horizontal="center" vertical="center" wrapText="1"/>
    </xf>
    <xf numFmtId="0" fontId="27" fillId="0" borderId="0" xfId="25" applyFont="1" applyAlignment="1">
      <alignment horizontal="right"/>
    </xf>
    <xf numFmtId="0" fontId="6" fillId="0" borderId="0" xfId="0" applyFont="1" applyAlignment="1">
      <alignment horizontal="center"/>
    </xf>
    <xf numFmtId="0" fontId="36" fillId="0" borderId="0" xfId="0" applyFont="1" applyAlignment="1">
      <alignment horizontal="left"/>
    </xf>
    <xf numFmtId="0" fontId="36" fillId="0" borderId="9" xfId="0" applyFont="1" applyBorder="1" applyAlignment="1">
      <alignment horizontal="center"/>
    </xf>
    <xf numFmtId="0" fontId="36" fillId="0" borderId="2" xfId="0" applyFont="1" applyBorder="1" applyAlignment="1">
      <alignment horizontal="center"/>
    </xf>
    <xf numFmtId="0" fontId="36" fillId="0" borderId="10" xfId="0" applyFont="1" applyBorder="1" applyAlignment="1">
      <alignment horizontal="center"/>
    </xf>
    <xf numFmtId="0" fontId="36" fillId="0" borderId="12" xfId="0" applyFont="1" applyBorder="1" applyAlignment="1">
      <alignment horizontal="center"/>
    </xf>
    <xf numFmtId="0" fontId="36" fillId="0" borderId="13" xfId="0" applyFont="1" applyBorder="1" applyAlignment="1">
      <alignment horizontal="center"/>
    </xf>
    <xf numFmtId="0" fontId="18" fillId="0" borderId="0" xfId="0" applyFont="1" applyFill="1" applyBorder="1" applyAlignment="1">
      <alignment horizontal="center" vertical="center" wrapText="1"/>
    </xf>
  </cellXfs>
  <cellStyles count="49">
    <cellStyle name="Comma" xfId="1" builtinId="3"/>
    <cellStyle name="Comma 10" xfId="8"/>
    <cellStyle name="Comma 10 2" xfId="9"/>
    <cellStyle name="Comma 10 3" xfId="10"/>
    <cellStyle name="Comma 10 4" xfId="11"/>
    <cellStyle name="Comma 10 4 2" xfId="12"/>
    <cellStyle name="Comma 10 4 3" xfId="13"/>
    <cellStyle name="Comma 10 4 4" xfId="5"/>
    <cellStyle name="Comma 10 4 4 2" xfId="14"/>
    <cellStyle name="Comma 10 4 4 3" xfId="47"/>
    <cellStyle name="Comma 10 5" xfId="15"/>
    <cellStyle name="Comma 11" xfId="16"/>
    <cellStyle name="Comma 2" xfId="7"/>
    <cellStyle name="Comma 2 2" xfId="48"/>
    <cellStyle name="Comma 3" xfId="17"/>
    <cellStyle name="Comma 4" xfId="18"/>
    <cellStyle name="Comma 5" xfId="19"/>
    <cellStyle name="Comma 6" xfId="20"/>
    <cellStyle name="Comma 7" xfId="21"/>
    <cellStyle name="Comma 7 2" xfId="2"/>
    <cellStyle name="Comma 8" xfId="22"/>
    <cellStyle name="Comma 9" xfId="23"/>
    <cellStyle name="Currency 2" xfId="24"/>
    <cellStyle name="Normal" xfId="0" builtinId="0"/>
    <cellStyle name="Normal 10" xfId="25"/>
    <cellStyle name="Normal 10 2" xfId="44"/>
    <cellStyle name="Normal 11" xfId="45"/>
    <cellStyle name="Normal 2" xfId="6"/>
    <cellStyle name="Normal 2 2" xfId="26"/>
    <cellStyle name="Normal 3" xfId="27"/>
    <cellStyle name="Normal 4" xfId="28"/>
    <cellStyle name="Normal 4 2" xfId="29"/>
    <cellStyle name="Normal 5" xfId="30"/>
    <cellStyle name="Normal 6" xfId="31"/>
    <cellStyle name="Normal 6 2" xfId="32"/>
    <cellStyle name="Normal 6 2 2" xfId="33"/>
    <cellStyle name="Normal 7" xfId="34"/>
    <cellStyle name="Normal 7 2" xfId="35"/>
    <cellStyle name="Normal 7 3" xfId="36"/>
    <cellStyle name="Normal 7 4" xfId="37"/>
    <cellStyle name="Normal 7 4 2" xfId="38"/>
    <cellStyle name="Normal 7 4 3" xfId="4"/>
    <cellStyle name="Normal 7 4 3 2" xfId="39"/>
    <cellStyle name="Normal 7 4 3 3" xfId="46"/>
    <cellStyle name="Normal 7 5" xfId="40"/>
    <cellStyle name="Normal 8" xfId="41"/>
    <cellStyle name="Normal 9" xfId="3"/>
    <cellStyle name="Normal 9 2" xfId="42"/>
    <cellStyle name="Percent 2" xfId="4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"/>
  <sheetViews>
    <sheetView view="pageBreakPreview" zoomScale="70" zoomScaleNormal="85" zoomScaleSheetLayoutView="70" workbookViewId="0">
      <selection activeCell="E12" sqref="E12"/>
    </sheetView>
  </sheetViews>
  <sheetFormatPr defaultRowHeight="15" x14ac:dyDescent="0.25"/>
  <cols>
    <col min="1" max="1" width="11.7109375" style="77" customWidth="1"/>
    <col min="2" max="2" width="39" style="77" customWidth="1"/>
    <col min="3" max="3" width="26.5703125" style="77" customWidth="1"/>
    <col min="4" max="4" width="47.7109375" style="77" customWidth="1"/>
    <col min="5" max="5" width="44.140625" style="77" customWidth="1"/>
    <col min="6" max="6" width="24.5703125" style="77" customWidth="1"/>
    <col min="7" max="7" width="7.7109375" style="77" customWidth="1"/>
    <col min="8" max="8" width="22.85546875" style="77" customWidth="1"/>
    <col min="9" max="9" width="16" style="77" bestFit="1" customWidth="1"/>
    <col min="10" max="255" width="9.140625" style="77"/>
    <col min="256" max="256" width="11.42578125" style="77" customWidth="1"/>
    <col min="257" max="257" width="11.7109375" style="77" customWidth="1"/>
    <col min="258" max="258" width="18.85546875" style="77" customWidth="1"/>
    <col min="259" max="259" width="33.5703125" style="77" customWidth="1"/>
    <col min="260" max="260" width="33.42578125" style="77" customWidth="1"/>
    <col min="261" max="261" width="31.28515625" style="77" customWidth="1"/>
    <col min="262" max="262" width="24.5703125" style="77" customWidth="1"/>
    <col min="263" max="263" width="7.7109375" style="77" customWidth="1"/>
    <col min="264" max="511" width="9.140625" style="77"/>
    <col min="512" max="512" width="11.42578125" style="77" customWidth="1"/>
    <col min="513" max="513" width="11.7109375" style="77" customWidth="1"/>
    <col min="514" max="514" width="18.85546875" style="77" customWidth="1"/>
    <col min="515" max="515" width="33.5703125" style="77" customWidth="1"/>
    <col min="516" max="516" width="33.42578125" style="77" customWidth="1"/>
    <col min="517" max="517" width="31.28515625" style="77" customWidth="1"/>
    <col min="518" max="518" width="24.5703125" style="77" customWidth="1"/>
    <col min="519" max="519" width="7.7109375" style="77" customWidth="1"/>
    <col min="520" max="767" width="9.140625" style="77"/>
    <col min="768" max="768" width="11.42578125" style="77" customWidth="1"/>
    <col min="769" max="769" width="11.7109375" style="77" customWidth="1"/>
    <col min="770" max="770" width="18.85546875" style="77" customWidth="1"/>
    <col min="771" max="771" width="33.5703125" style="77" customWidth="1"/>
    <col min="772" max="772" width="33.42578125" style="77" customWidth="1"/>
    <col min="773" max="773" width="31.28515625" style="77" customWidth="1"/>
    <col min="774" max="774" width="24.5703125" style="77" customWidth="1"/>
    <col min="775" max="775" width="7.7109375" style="77" customWidth="1"/>
    <col min="776" max="1023" width="9.140625" style="77"/>
    <col min="1024" max="1024" width="11.42578125" style="77" customWidth="1"/>
    <col min="1025" max="1025" width="11.7109375" style="77" customWidth="1"/>
    <col min="1026" max="1026" width="18.85546875" style="77" customWidth="1"/>
    <col min="1027" max="1027" width="33.5703125" style="77" customWidth="1"/>
    <col min="1028" max="1028" width="33.42578125" style="77" customWidth="1"/>
    <col min="1029" max="1029" width="31.28515625" style="77" customWidth="1"/>
    <col min="1030" max="1030" width="24.5703125" style="77" customWidth="1"/>
    <col min="1031" max="1031" width="7.7109375" style="77" customWidth="1"/>
    <col min="1032" max="1279" width="9.140625" style="77"/>
    <col min="1280" max="1280" width="11.42578125" style="77" customWidth="1"/>
    <col min="1281" max="1281" width="11.7109375" style="77" customWidth="1"/>
    <col min="1282" max="1282" width="18.85546875" style="77" customWidth="1"/>
    <col min="1283" max="1283" width="33.5703125" style="77" customWidth="1"/>
    <col min="1284" max="1284" width="33.42578125" style="77" customWidth="1"/>
    <col min="1285" max="1285" width="31.28515625" style="77" customWidth="1"/>
    <col min="1286" max="1286" width="24.5703125" style="77" customWidth="1"/>
    <col min="1287" max="1287" width="7.7109375" style="77" customWidth="1"/>
    <col min="1288" max="1535" width="9.140625" style="77"/>
    <col min="1536" max="1536" width="11.42578125" style="77" customWidth="1"/>
    <col min="1537" max="1537" width="11.7109375" style="77" customWidth="1"/>
    <col min="1538" max="1538" width="18.85546875" style="77" customWidth="1"/>
    <col min="1539" max="1539" width="33.5703125" style="77" customWidth="1"/>
    <col min="1540" max="1540" width="33.42578125" style="77" customWidth="1"/>
    <col min="1541" max="1541" width="31.28515625" style="77" customWidth="1"/>
    <col min="1542" max="1542" width="24.5703125" style="77" customWidth="1"/>
    <col min="1543" max="1543" width="7.7109375" style="77" customWidth="1"/>
    <col min="1544" max="1791" width="9.140625" style="77"/>
    <col min="1792" max="1792" width="11.42578125" style="77" customWidth="1"/>
    <col min="1793" max="1793" width="11.7109375" style="77" customWidth="1"/>
    <col min="1794" max="1794" width="18.85546875" style="77" customWidth="1"/>
    <col min="1795" max="1795" width="33.5703125" style="77" customWidth="1"/>
    <col min="1796" max="1796" width="33.42578125" style="77" customWidth="1"/>
    <col min="1797" max="1797" width="31.28515625" style="77" customWidth="1"/>
    <col min="1798" max="1798" width="24.5703125" style="77" customWidth="1"/>
    <col min="1799" max="1799" width="7.7109375" style="77" customWidth="1"/>
    <col min="1800" max="2047" width="9.140625" style="77"/>
    <col min="2048" max="2048" width="11.42578125" style="77" customWidth="1"/>
    <col min="2049" max="2049" width="11.7109375" style="77" customWidth="1"/>
    <col min="2050" max="2050" width="18.85546875" style="77" customWidth="1"/>
    <col min="2051" max="2051" width="33.5703125" style="77" customWidth="1"/>
    <col min="2052" max="2052" width="33.42578125" style="77" customWidth="1"/>
    <col min="2053" max="2053" width="31.28515625" style="77" customWidth="1"/>
    <col min="2054" max="2054" width="24.5703125" style="77" customWidth="1"/>
    <col min="2055" max="2055" width="7.7109375" style="77" customWidth="1"/>
    <col min="2056" max="2303" width="9.140625" style="77"/>
    <col min="2304" max="2304" width="11.42578125" style="77" customWidth="1"/>
    <col min="2305" max="2305" width="11.7109375" style="77" customWidth="1"/>
    <col min="2306" max="2306" width="18.85546875" style="77" customWidth="1"/>
    <col min="2307" max="2307" width="33.5703125" style="77" customWidth="1"/>
    <col min="2308" max="2308" width="33.42578125" style="77" customWidth="1"/>
    <col min="2309" max="2309" width="31.28515625" style="77" customWidth="1"/>
    <col min="2310" max="2310" width="24.5703125" style="77" customWidth="1"/>
    <col min="2311" max="2311" width="7.7109375" style="77" customWidth="1"/>
    <col min="2312" max="2559" width="9.140625" style="77"/>
    <col min="2560" max="2560" width="11.42578125" style="77" customWidth="1"/>
    <col min="2561" max="2561" width="11.7109375" style="77" customWidth="1"/>
    <col min="2562" max="2562" width="18.85546875" style="77" customWidth="1"/>
    <col min="2563" max="2563" width="33.5703125" style="77" customWidth="1"/>
    <col min="2564" max="2564" width="33.42578125" style="77" customWidth="1"/>
    <col min="2565" max="2565" width="31.28515625" style="77" customWidth="1"/>
    <col min="2566" max="2566" width="24.5703125" style="77" customWidth="1"/>
    <col min="2567" max="2567" width="7.7109375" style="77" customWidth="1"/>
    <col min="2568" max="2815" width="9.140625" style="77"/>
    <col min="2816" max="2816" width="11.42578125" style="77" customWidth="1"/>
    <col min="2817" max="2817" width="11.7109375" style="77" customWidth="1"/>
    <col min="2818" max="2818" width="18.85546875" style="77" customWidth="1"/>
    <col min="2819" max="2819" width="33.5703125" style="77" customWidth="1"/>
    <col min="2820" max="2820" width="33.42578125" style="77" customWidth="1"/>
    <col min="2821" max="2821" width="31.28515625" style="77" customWidth="1"/>
    <col min="2822" max="2822" width="24.5703125" style="77" customWidth="1"/>
    <col min="2823" max="2823" width="7.7109375" style="77" customWidth="1"/>
    <col min="2824" max="3071" width="9.140625" style="77"/>
    <col min="3072" max="3072" width="11.42578125" style="77" customWidth="1"/>
    <col min="3073" max="3073" width="11.7109375" style="77" customWidth="1"/>
    <col min="3074" max="3074" width="18.85546875" style="77" customWidth="1"/>
    <col min="3075" max="3075" width="33.5703125" style="77" customWidth="1"/>
    <col min="3076" max="3076" width="33.42578125" style="77" customWidth="1"/>
    <col min="3077" max="3077" width="31.28515625" style="77" customWidth="1"/>
    <col min="3078" max="3078" width="24.5703125" style="77" customWidth="1"/>
    <col min="3079" max="3079" width="7.7109375" style="77" customWidth="1"/>
    <col min="3080" max="3327" width="9.140625" style="77"/>
    <col min="3328" max="3328" width="11.42578125" style="77" customWidth="1"/>
    <col min="3329" max="3329" width="11.7109375" style="77" customWidth="1"/>
    <col min="3330" max="3330" width="18.85546875" style="77" customWidth="1"/>
    <col min="3331" max="3331" width="33.5703125" style="77" customWidth="1"/>
    <col min="3332" max="3332" width="33.42578125" style="77" customWidth="1"/>
    <col min="3333" max="3333" width="31.28515625" style="77" customWidth="1"/>
    <col min="3334" max="3334" width="24.5703125" style="77" customWidth="1"/>
    <col min="3335" max="3335" width="7.7109375" style="77" customWidth="1"/>
    <col min="3336" max="3583" width="9.140625" style="77"/>
    <col min="3584" max="3584" width="11.42578125" style="77" customWidth="1"/>
    <col min="3585" max="3585" width="11.7109375" style="77" customWidth="1"/>
    <col min="3586" max="3586" width="18.85546875" style="77" customWidth="1"/>
    <col min="3587" max="3587" width="33.5703125" style="77" customWidth="1"/>
    <col min="3588" max="3588" width="33.42578125" style="77" customWidth="1"/>
    <col min="3589" max="3589" width="31.28515625" style="77" customWidth="1"/>
    <col min="3590" max="3590" width="24.5703125" style="77" customWidth="1"/>
    <col min="3591" max="3591" width="7.7109375" style="77" customWidth="1"/>
    <col min="3592" max="3839" width="9.140625" style="77"/>
    <col min="3840" max="3840" width="11.42578125" style="77" customWidth="1"/>
    <col min="3841" max="3841" width="11.7109375" style="77" customWidth="1"/>
    <col min="3842" max="3842" width="18.85546875" style="77" customWidth="1"/>
    <col min="3843" max="3843" width="33.5703125" style="77" customWidth="1"/>
    <col min="3844" max="3844" width="33.42578125" style="77" customWidth="1"/>
    <col min="3845" max="3845" width="31.28515625" style="77" customWidth="1"/>
    <col min="3846" max="3846" width="24.5703125" style="77" customWidth="1"/>
    <col min="3847" max="3847" width="7.7109375" style="77" customWidth="1"/>
    <col min="3848" max="4095" width="9.140625" style="77"/>
    <col min="4096" max="4096" width="11.42578125" style="77" customWidth="1"/>
    <col min="4097" max="4097" width="11.7109375" style="77" customWidth="1"/>
    <col min="4098" max="4098" width="18.85546875" style="77" customWidth="1"/>
    <col min="4099" max="4099" width="33.5703125" style="77" customWidth="1"/>
    <col min="4100" max="4100" width="33.42578125" style="77" customWidth="1"/>
    <col min="4101" max="4101" width="31.28515625" style="77" customWidth="1"/>
    <col min="4102" max="4102" width="24.5703125" style="77" customWidth="1"/>
    <col min="4103" max="4103" width="7.7109375" style="77" customWidth="1"/>
    <col min="4104" max="4351" width="9.140625" style="77"/>
    <col min="4352" max="4352" width="11.42578125" style="77" customWidth="1"/>
    <col min="4353" max="4353" width="11.7109375" style="77" customWidth="1"/>
    <col min="4354" max="4354" width="18.85546875" style="77" customWidth="1"/>
    <col min="4355" max="4355" width="33.5703125" style="77" customWidth="1"/>
    <col min="4356" max="4356" width="33.42578125" style="77" customWidth="1"/>
    <col min="4357" max="4357" width="31.28515625" style="77" customWidth="1"/>
    <col min="4358" max="4358" width="24.5703125" style="77" customWidth="1"/>
    <col min="4359" max="4359" width="7.7109375" style="77" customWidth="1"/>
    <col min="4360" max="4607" width="9.140625" style="77"/>
    <col min="4608" max="4608" width="11.42578125" style="77" customWidth="1"/>
    <col min="4609" max="4609" width="11.7109375" style="77" customWidth="1"/>
    <col min="4610" max="4610" width="18.85546875" style="77" customWidth="1"/>
    <col min="4611" max="4611" width="33.5703125" style="77" customWidth="1"/>
    <col min="4612" max="4612" width="33.42578125" style="77" customWidth="1"/>
    <col min="4613" max="4613" width="31.28515625" style="77" customWidth="1"/>
    <col min="4614" max="4614" width="24.5703125" style="77" customWidth="1"/>
    <col min="4615" max="4615" width="7.7109375" style="77" customWidth="1"/>
    <col min="4616" max="4863" width="9.140625" style="77"/>
    <col min="4864" max="4864" width="11.42578125" style="77" customWidth="1"/>
    <col min="4865" max="4865" width="11.7109375" style="77" customWidth="1"/>
    <col min="4866" max="4866" width="18.85546875" style="77" customWidth="1"/>
    <col min="4867" max="4867" width="33.5703125" style="77" customWidth="1"/>
    <col min="4868" max="4868" width="33.42578125" style="77" customWidth="1"/>
    <col min="4869" max="4869" width="31.28515625" style="77" customWidth="1"/>
    <col min="4870" max="4870" width="24.5703125" style="77" customWidth="1"/>
    <col min="4871" max="4871" width="7.7109375" style="77" customWidth="1"/>
    <col min="4872" max="5119" width="9.140625" style="77"/>
    <col min="5120" max="5120" width="11.42578125" style="77" customWidth="1"/>
    <col min="5121" max="5121" width="11.7109375" style="77" customWidth="1"/>
    <col min="5122" max="5122" width="18.85546875" style="77" customWidth="1"/>
    <col min="5123" max="5123" width="33.5703125" style="77" customWidth="1"/>
    <col min="5124" max="5124" width="33.42578125" style="77" customWidth="1"/>
    <col min="5125" max="5125" width="31.28515625" style="77" customWidth="1"/>
    <col min="5126" max="5126" width="24.5703125" style="77" customWidth="1"/>
    <col min="5127" max="5127" width="7.7109375" style="77" customWidth="1"/>
    <col min="5128" max="5375" width="9.140625" style="77"/>
    <col min="5376" max="5376" width="11.42578125" style="77" customWidth="1"/>
    <col min="5377" max="5377" width="11.7109375" style="77" customWidth="1"/>
    <col min="5378" max="5378" width="18.85546875" style="77" customWidth="1"/>
    <col min="5379" max="5379" width="33.5703125" style="77" customWidth="1"/>
    <col min="5380" max="5380" width="33.42578125" style="77" customWidth="1"/>
    <col min="5381" max="5381" width="31.28515625" style="77" customWidth="1"/>
    <col min="5382" max="5382" width="24.5703125" style="77" customWidth="1"/>
    <col min="5383" max="5383" width="7.7109375" style="77" customWidth="1"/>
    <col min="5384" max="5631" width="9.140625" style="77"/>
    <col min="5632" max="5632" width="11.42578125" style="77" customWidth="1"/>
    <col min="5633" max="5633" width="11.7109375" style="77" customWidth="1"/>
    <col min="5634" max="5634" width="18.85546875" style="77" customWidth="1"/>
    <col min="5635" max="5635" width="33.5703125" style="77" customWidth="1"/>
    <col min="5636" max="5636" width="33.42578125" style="77" customWidth="1"/>
    <col min="5637" max="5637" width="31.28515625" style="77" customWidth="1"/>
    <col min="5638" max="5638" width="24.5703125" style="77" customWidth="1"/>
    <col min="5639" max="5639" width="7.7109375" style="77" customWidth="1"/>
    <col min="5640" max="5887" width="9.140625" style="77"/>
    <col min="5888" max="5888" width="11.42578125" style="77" customWidth="1"/>
    <col min="5889" max="5889" width="11.7109375" style="77" customWidth="1"/>
    <col min="5890" max="5890" width="18.85546875" style="77" customWidth="1"/>
    <col min="5891" max="5891" width="33.5703125" style="77" customWidth="1"/>
    <col min="5892" max="5892" width="33.42578125" style="77" customWidth="1"/>
    <col min="5893" max="5893" width="31.28515625" style="77" customWidth="1"/>
    <col min="5894" max="5894" width="24.5703125" style="77" customWidth="1"/>
    <col min="5895" max="5895" width="7.7109375" style="77" customWidth="1"/>
    <col min="5896" max="6143" width="9.140625" style="77"/>
    <col min="6144" max="6144" width="11.42578125" style="77" customWidth="1"/>
    <col min="6145" max="6145" width="11.7109375" style="77" customWidth="1"/>
    <col min="6146" max="6146" width="18.85546875" style="77" customWidth="1"/>
    <col min="6147" max="6147" width="33.5703125" style="77" customWidth="1"/>
    <col min="6148" max="6148" width="33.42578125" style="77" customWidth="1"/>
    <col min="6149" max="6149" width="31.28515625" style="77" customWidth="1"/>
    <col min="6150" max="6150" width="24.5703125" style="77" customWidth="1"/>
    <col min="6151" max="6151" width="7.7109375" style="77" customWidth="1"/>
    <col min="6152" max="6399" width="9.140625" style="77"/>
    <col min="6400" max="6400" width="11.42578125" style="77" customWidth="1"/>
    <col min="6401" max="6401" width="11.7109375" style="77" customWidth="1"/>
    <col min="6402" max="6402" width="18.85546875" style="77" customWidth="1"/>
    <col min="6403" max="6403" width="33.5703125" style="77" customWidth="1"/>
    <col min="6404" max="6404" width="33.42578125" style="77" customWidth="1"/>
    <col min="6405" max="6405" width="31.28515625" style="77" customWidth="1"/>
    <col min="6406" max="6406" width="24.5703125" style="77" customWidth="1"/>
    <col min="6407" max="6407" width="7.7109375" style="77" customWidth="1"/>
    <col min="6408" max="6655" width="9.140625" style="77"/>
    <col min="6656" max="6656" width="11.42578125" style="77" customWidth="1"/>
    <col min="6657" max="6657" width="11.7109375" style="77" customWidth="1"/>
    <col min="6658" max="6658" width="18.85546875" style="77" customWidth="1"/>
    <col min="6659" max="6659" width="33.5703125" style="77" customWidth="1"/>
    <col min="6660" max="6660" width="33.42578125" style="77" customWidth="1"/>
    <col min="6661" max="6661" width="31.28515625" style="77" customWidth="1"/>
    <col min="6662" max="6662" width="24.5703125" style="77" customWidth="1"/>
    <col min="6663" max="6663" width="7.7109375" style="77" customWidth="1"/>
    <col min="6664" max="6911" width="9.140625" style="77"/>
    <col min="6912" max="6912" width="11.42578125" style="77" customWidth="1"/>
    <col min="6913" max="6913" width="11.7109375" style="77" customWidth="1"/>
    <col min="6914" max="6914" width="18.85546875" style="77" customWidth="1"/>
    <col min="6915" max="6915" width="33.5703125" style="77" customWidth="1"/>
    <col min="6916" max="6916" width="33.42578125" style="77" customWidth="1"/>
    <col min="6917" max="6917" width="31.28515625" style="77" customWidth="1"/>
    <col min="6918" max="6918" width="24.5703125" style="77" customWidth="1"/>
    <col min="6919" max="6919" width="7.7109375" style="77" customWidth="1"/>
    <col min="6920" max="7167" width="9.140625" style="77"/>
    <col min="7168" max="7168" width="11.42578125" style="77" customWidth="1"/>
    <col min="7169" max="7169" width="11.7109375" style="77" customWidth="1"/>
    <col min="7170" max="7170" width="18.85546875" style="77" customWidth="1"/>
    <col min="7171" max="7171" width="33.5703125" style="77" customWidth="1"/>
    <col min="7172" max="7172" width="33.42578125" style="77" customWidth="1"/>
    <col min="7173" max="7173" width="31.28515625" style="77" customWidth="1"/>
    <col min="7174" max="7174" width="24.5703125" style="77" customWidth="1"/>
    <col min="7175" max="7175" width="7.7109375" style="77" customWidth="1"/>
    <col min="7176" max="7423" width="9.140625" style="77"/>
    <col min="7424" max="7424" width="11.42578125" style="77" customWidth="1"/>
    <col min="7425" max="7425" width="11.7109375" style="77" customWidth="1"/>
    <col min="7426" max="7426" width="18.85546875" style="77" customWidth="1"/>
    <col min="7427" max="7427" width="33.5703125" style="77" customWidth="1"/>
    <col min="7428" max="7428" width="33.42578125" style="77" customWidth="1"/>
    <col min="7429" max="7429" width="31.28515625" style="77" customWidth="1"/>
    <col min="7430" max="7430" width="24.5703125" style="77" customWidth="1"/>
    <col min="7431" max="7431" width="7.7109375" style="77" customWidth="1"/>
    <col min="7432" max="7679" width="9.140625" style="77"/>
    <col min="7680" max="7680" width="11.42578125" style="77" customWidth="1"/>
    <col min="7681" max="7681" width="11.7109375" style="77" customWidth="1"/>
    <col min="7682" max="7682" width="18.85546875" style="77" customWidth="1"/>
    <col min="7683" max="7683" width="33.5703125" style="77" customWidth="1"/>
    <col min="7684" max="7684" width="33.42578125" style="77" customWidth="1"/>
    <col min="7685" max="7685" width="31.28515625" style="77" customWidth="1"/>
    <col min="7686" max="7686" width="24.5703125" style="77" customWidth="1"/>
    <col min="7687" max="7687" width="7.7109375" style="77" customWidth="1"/>
    <col min="7688" max="7935" width="9.140625" style="77"/>
    <col min="7936" max="7936" width="11.42578125" style="77" customWidth="1"/>
    <col min="7937" max="7937" width="11.7109375" style="77" customWidth="1"/>
    <col min="7938" max="7938" width="18.85546875" style="77" customWidth="1"/>
    <col min="7939" max="7939" width="33.5703125" style="77" customWidth="1"/>
    <col min="7940" max="7940" width="33.42578125" style="77" customWidth="1"/>
    <col min="7941" max="7941" width="31.28515625" style="77" customWidth="1"/>
    <col min="7942" max="7942" width="24.5703125" style="77" customWidth="1"/>
    <col min="7943" max="7943" width="7.7109375" style="77" customWidth="1"/>
    <col min="7944" max="8191" width="9.140625" style="77"/>
    <col min="8192" max="8192" width="11.42578125" style="77" customWidth="1"/>
    <col min="8193" max="8193" width="11.7109375" style="77" customWidth="1"/>
    <col min="8194" max="8194" width="18.85546875" style="77" customWidth="1"/>
    <col min="8195" max="8195" width="33.5703125" style="77" customWidth="1"/>
    <col min="8196" max="8196" width="33.42578125" style="77" customWidth="1"/>
    <col min="8197" max="8197" width="31.28515625" style="77" customWidth="1"/>
    <col min="8198" max="8198" width="24.5703125" style="77" customWidth="1"/>
    <col min="8199" max="8199" width="7.7109375" style="77" customWidth="1"/>
    <col min="8200" max="8447" width="9.140625" style="77"/>
    <col min="8448" max="8448" width="11.42578125" style="77" customWidth="1"/>
    <col min="8449" max="8449" width="11.7109375" style="77" customWidth="1"/>
    <col min="8450" max="8450" width="18.85546875" style="77" customWidth="1"/>
    <col min="8451" max="8451" width="33.5703125" style="77" customWidth="1"/>
    <col min="8452" max="8452" width="33.42578125" style="77" customWidth="1"/>
    <col min="8453" max="8453" width="31.28515625" style="77" customWidth="1"/>
    <col min="8454" max="8454" width="24.5703125" style="77" customWidth="1"/>
    <col min="8455" max="8455" width="7.7109375" style="77" customWidth="1"/>
    <col min="8456" max="8703" width="9.140625" style="77"/>
    <col min="8704" max="8704" width="11.42578125" style="77" customWidth="1"/>
    <col min="8705" max="8705" width="11.7109375" style="77" customWidth="1"/>
    <col min="8706" max="8706" width="18.85546875" style="77" customWidth="1"/>
    <col min="8707" max="8707" width="33.5703125" style="77" customWidth="1"/>
    <col min="8708" max="8708" width="33.42578125" style="77" customWidth="1"/>
    <col min="8709" max="8709" width="31.28515625" style="77" customWidth="1"/>
    <col min="8710" max="8710" width="24.5703125" style="77" customWidth="1"/>
    <col min="8711" max="8711" width="7.7109375" style="77" customWidth="1"/>
    <col min="8712" max="8959" width="9.140625" style="77"/>
    <col min="8960" max="8960" width="11.42578125" style="77" customWidth="1"/>
    <col min="8961" max="8961" width="11.7109375" style="77" customWidth="1"/>
    <col min="8962" max="8962" width="18.85546875" style="77" customWidth="1"/>
    <col min="8963" max="8963" width="33.5703125" style="77" customWidth="1"/>
    <col min="8964" max="8964" width="33.42578125" style="77" customWidth="1"/>
    <col min="8965" max="8965" width="31.28515625" style="77" customWidth="1"/>
    <col min="8966" max="8966" width="24.5703125" style="77" customWidth="1"/>
    <col min="8967" max="8967" width="7.7109375" style="77" customWidth="1"/>
    <col min="8968" max="9215" width="9.140625" style="77"/>
    <col min="9216" max="9216" width="11.42578125" style="77" customWidth="1"/>
    <col min="9217" max="9217" width="11.7109375" style="77" customWidth="1"/>
    <col min="9218" max="9218" width="18.85546875" style="77" customWidth="1"/>
    <col min="9219" max="9219" width="33.5703125" style="77" customWidth="1"/>
    <col min="9220" max="9220" width="33.42578125" style="77" customWidth="1"/>
    <col min="9221" max="9221" width="31.28515625" style="77" customWidth="1"/>
    <col min="9222" max="9222" width="24.5703125" style="77" customWidth="1"/>
    <col min="9223" max="9223" width="7.7109375" style="77" customWidth="1"/>
    <col min="9224" max="9471" width="9.140625" style="77"/>
    <col min="9472" max="9472" width="11.42578125" style="77" customWidth="1"/>
    <col min="9473" max="9473" width="11.7109375" style="77" customWidth="1"/>
    <col min="9474" max="9474" width="18.85546875" style="77" customWidth="1"/>
    <col min="9475" max="9475" width="33.5703125" style="77" customWidth="1"/>
    <col min="9476" max="9476" width="33.42578125" style="77" customWidth="1"/>
    <col min="9477" max="9477" width="31.28515625" style="77" customWidth="1"/>
    <col min="9478" max="9478" width="24.5703125" style="77" customWidth="1"/>
    <col min="9479" max="9479" width="7.7109375" style="77" customWidth="1"/>
    <col min="9480" max="9727" width="9.140625" style="77"/>
    <col min="9728" max="9728" width="11.42578125" style="77" customWidth="1"/>
    <col min="9729" max="9729" width="11.7109375" style="77" customWidth="1"/>
    <col min="9730" max="9730" width="18.85546875" style="77" customWidth="1"/>
    <col min="9731" max="9731" width="33.5703125" style="77" customWidth="1"/>
    <col min="9732" max="9732" width="33.42578125" style="77" customWidth="1"/>
    <col min="9733" max="9733" width="31.28515625" style="77" customWidth="1"/>
    <col min="9734" max="9734" width="24.5703125" style="77" customWidth="1"/>
    <col min="9735" max="9735" width="7.7109375" style="77" customWidth="1"/>
    <col min="9736" max="9983" width="9.140625" style="77"/>
    <col min="9984" max="9984" width="11.42578125" style="77" customWidth="1"/>
    <col min="9985" max="9985" width="11.7109375" style="77" customWidth="1"/>
    <col min="9986" max="9986" width="18.85546875" style="77" customWidth="1"/>
    <col min="9987" max="9987" width="33.5703125" style="77" customWidth="1"/>
    <col min="9988" max="9988" width="33.42578125" style="77" customWidth="1"/>
    <col min="9989" max="9989" width="31.28515625" style="77" customWidth="1"/>
    <col min="9990" max="9990" width="24.5703125" style="77" customWidth="1"/>
    <col min="9991" max="9991" width="7.7109375" style="77" customWidth="1"/>
    <col min="9992" max="10239" width="9.140625" style="77"/>
    <col min="10240" max="10240" width="11.42578125" style="77" customWidth="1"/>
    <col min="10241" max="10241" width="11.7109375" style="77" customWidth="1"/>
    <col min="10242" max="10242" width="18.85546875" style="77" customWidth="1"/>
    <col min="10243" max="10243" width="33.5703125" style="77" customWidth="1"/>
    <col min="10244" max="10244" width="33.42578125" style="77" customWidth="1"/>
    <col min="10245" max="10245" width="31.28515625" style="77" customWidth="1"/>
    <col min="10246" max="10246" width="24.5703125" style="77" customWidth="1"/>
    <col min="10247" max="10247" width="7.7109375" style="77" customWidth="1"/>
    <col min="10248" max="10495" width="9.140625" style="77"/>
    <col min="10496" max="10496" width="11.42578125" style="77" customWidth="1"/>
    <col min="10497" max="10497" width="11.7109375" style="77" customWidth="1"/>
    <col min="10498" max="10498" width="18.85546875" style="77" customWidth="1"/>
    <col min="10499" max="10499" width="33.5703125" style="77" customWidth="1"/>
    <col min="10500" max="10500" width="33.42578125" style="77" customWidth="1"/>
    <col min="10501" max="10501" width="31.28515625" style="77" customWidth="1"/>
    <col min="10502" max="10502" width="24.5703125" style="77" customWidth="1"/>
    <col min="10503" max="10503" width="7.7109375" style="77" customWidth="1"/>
    <col min="10504" max="10751" width="9.140625" style="77"/>
    <col min="10752" max="10752" width="11.42578125" style="77" customWidth="1"/>
    <col min="10753" max="10753" width="11.7109375" style="77" customWidth="1"/>
    <col min="10754" max="10754" width="18.85546875" style="77" customWidth="1"/>
    <col min="10755" max="10755" width="33.5703125" style="77" customWidth="1"/>
    <col min="10756" max="10756" width="33.42578125" style="77" customWidth="1"/>
    <col min="10757" max="10757" width="31.28515625" style="77" customWidth="1"/>
    <col min="10758" max="10758" width="24.5703125" style="77" customWidth="1"/>
    <col min="10759" max="10759" width="7.7109375" style="77" customWidth="1"/>
    <col min="10760" max="11007" width="9.140625" style="77"/>
    <col min="11008" max="11008" width="11.42578125" style="77" customWidth="1"/>
    <col min="11009" max="11009" width="11.7109375" style="77" customWidth="1"/>
    <col min="11010" max="11010" width="18.85546875" style="77" customWidth="1"/>
    <col min="11011" max="11011" width="33.5703125" style="77" customWidth="1"/>
    <col min="11012" max="11012" width="33.42578125" style="77" customWidth="1"/>
    <col min="11013" max="11013" width="31.28515625" style="77" customWidth="1"/>
    <col min="11014" max="11014" width="24.5703125" style="77" customWidth="1"/>
    <col min="11015" max="11015" width="7.7109375" style="77" customWidth="1"/>
    <col min="11016" max="11263" width="9.140625" style="77"/>
    <col min="11264" max="11264" width="11.42578125" style="77" customWidth="1"/>
    <col min="11265" max="11265" width="11.7109375" style="77" customWidth="1"/>
    <col min="11266" max="11266" width="18.85546875" style="77" customWidth="1"/>
    <col min="11267" max="11267" width="33.5703125" style="77" customWidth="1"/>
    <col min="11268" max="11268" width="33.42578125" style="77" customWidth="1"/>
    <col min="11269" max="11269" width="31.28515625" style="77" customWidth="1"/>
    <col min="11270" max="11270" width="24.5703125" style="77" customWidth="1"/>
    <col min="11271" max="11271" width="7.7109375" style="77" customWidth="1"/>
    <col min="11272" max="11519" width="9.140625" style="77"/>
    <col min="11520" max="11520" width="11.42578125" style="77" customWidth="1"/>
    <col min="11521" max="11521" width="11.7109375" style="77" customWidth="1"/>
    <col min="11522" max="11522" width="18.85546875" style="77" customWidth="1"/>
    <col min="11523" max="11523" width="33.5703125" style="77" customWidth="1"/>
    <col min="11524" max="11524" width="33.42578125" style="77" customWidth="1"/>
    <col min="11525" max="11525" width="31.28515625" style="77" customWidth="1"/>
    <col min="11526" max="11526" width="24.5703125" style="77" customWidth="1"/>
    <col min="11527" max="11527" width="7.7109375" style="77" customWidth="1"/>
    <col min="11528" max="11775" width="9.140625" style="77"/>
    <col min="11776" max="11776" width="11.42578125" style="77" customWidth="1"/>
    <col min="11777" max="11777" width="11.7109375" style="77" customWidth="1"/>
    <col min="11778" max="11778" width="18.85546875" style="77" customWidth="1"/>
    <col min="11779" max="11779" width="33.5703125" style="77" customWidth="1"/>
    <col min="11780" max="11780" width="33.42578125" style="77" customWidth="1"/>
    <col min="11781" max="11781" width="31.28515625" style="77" customWidth="1"/>
    <col min="11782" max="11782" width="24.5703125" style="77" customWidth="1"/>
    <col min="11783" max="11783" width="7.7109375" style="77" customWidth="1"/>
    <col min="11784" max="12031" width="9.140625" style="77"/>
    <col min="12032" max="12032" width="11.42578125" style="77" customWidth="1"/>
    <col min="12033" max="12033" width="11.7109375" style="77" customWidth="1"/>
    <col min="12034" max="12034" width="18.85546875" style="77" customWidth="1"/>
    <col min="12035" max="12035" width="33.5703125" style="77" customWidth="1"/>
    <col min="12036" max="12036" width="33.42578125" style="77" customWidth="1"/>
    <col min="12037" max="12037" width="31.28515625" style="77" customWidth="1"/>
    <col min="12038" max="12038" width="24.5703125" style="77" customWidth="1"/>
    <col min="12039" max="12039" width="7.7109375" style="77" customWidth="1"/>
    <col min="12040" max="12287" width="9.140625" style="77"/>
    <col min="12288" max="12288" width="11.42578125" style="77" customWidth="1"/>
    <col min="12289" max="12289" width="11.7109375" style="77" customWidth="1"/>
    <col min="12290" max="12290" width="18.85546875" style="77" customWidth="1"/>
    <col min="12291" max="12291" width="33.5703125" style="77" customWidth="1"/>
    <col min="12292" max="12292" width="33.42578125" style="77" customWidth="1"/>
    <col min="12293" max="12293" width="31.28515625" style="77" customWidth="1"/>
    <col min="12294" max="12294" width="24.5703125" style="77" customWidth="1"/>
    <col min="12295" max="12295" width="7.7109375" style="77" customWidth="1"/>
    <col min="12296" max="12543" width="9.140625" style="77"/>
    <col min="12544" max="12544" width="11.42578125" style="77" customWidth="1"/>
    <col min="12545" max="12545" width="11.7109375" style="77" customWidth="1"/>
    <col min="12546" max="12546" width="18.85546875" style="77" customWidth="1"/>
    <col min="12547" max="12547" width="33.5703125" style="77" customWidth="1"/>
    <col min="12548" max="12548" width="33.42578125" style="77" customWidth="1"/>
    <col min="12549" max="12549" width="31.28515625" style="77" customWidth="1"/>
    <col min="12550" max="12550" width="24.5703125" style="77" customWidth="1"/>
    <col min="12551" max="12551" width="7.7109375" style="77" customWidth="1"/>
    <col min="12552" max="12799" width="9.140625" style="77"/>
    <col min="12800" max="12800" width="11.42578125" style="77" customWidth="1"/>
    <col min="12801" max="12801" width="11.7109375" style="77" customWidth="1"/>
    <col min="12802" max="12802" width="18.85546875" style="77" customWidth="1"/>
    <col min="12803" max="12803" width="33.5703125" style="77" customWidth="1"/>
    <col min="12804" max="12804" width="33.42578125" style="77" customWidth="1"/>
    <col min="12805" max="12805" width="31.28515625" style="77" customWidth="1"/>
    <col min="12806" max="12806" width="24.5703125" style="77" customWidth="1"/>
    <col min="12807" max="12807" width="7.7109375" style="77" customWidth="1"/>
    <col min="12808" max="13055" width="9.140625" style="77"/>
    <col min="13056" max="13056" width="11.42578125" style="77" customWidth="1"/>
    <col min="13057" max="13057" width="11.7109375" style="77" customWidth="1"/>
    <col min="13058" max="13058" width="18.85546875" style="77" customWidth="1"/>
    <col min="13059" max="13059" width="33.5703125" style="77" customWidth="1"/>
    <col min="13060" max="13060" width="33.42578125" style="77" customWidth="1"/>
    <col min="13061" max="13061" width="31.28515625" style="77" customWidth="1"/>
    <col min="13062" max="13062" width="24.5703125" style="77" customWidth="1"/>
    <col min="13063" max="13063" width="7.7109375" style="77" customWidth="1"/>
    <col min="13064" max="13311" width="9.140625" style="77"/>
    <col min="13312" max="13312" width="11.42578125" style="77" customWidth="1"/>
    <col min="13313" max="13313" width="11.7109375" style="77" customWidth="1"/>
    <col min="13314" max="13314" width="18.85546875" style="77" customWidth="1"/>
    <col min="13315" max="13315" width="33.5703125" style="77" customWidth="1"/>
    <col min="13316" max="13316" width="33.42578125" style="77" customWidth="1"/>
    <col min="13317" max="13317" width="31.28515625" style="77" customWidth="1"/>
    <col min="13318" max="13318" width="24.5703125" style="77" customWidth="1"/>
    <col min="13319" max="13319" width="7.7109375" style="77" customWidth="1"/>
    <col min="13320" max="13567" width="9.140625" style="77"/>
    <col min="13568" max="13568" width="11.42578125" style="77" customWidth="1"/>
    <col min="13569" max="13569" width="11.7109375" style="77" customWidth="1"/>
    <col min="13570" max="13570" width="18.85546875" style="77" customWidth="1"/>
    <col min="13571" max="13571" width="33.5703125" style="77" customWidth="1"/>
    <col min="13572" max="13572" width="33.42578125" style="77" customWidth="1"/>
    <col min="13573" max="13573" width="31.28515625" style="77" customWidth="1"/>
    <col min="13574" max="13574" width="24.5703125" style="77" customWidth="1"/>
    <col min="13575" max="13575" width="7.7109375" style="77" customWidth="1"/>
    <col min="13576" max="13823" width="9.140625" style="77"/>
    <col min="13824" max="13824" width="11.42578125" style="77" customWidth="1"/>
    <col min="13825" max="13825" width="11.7109375" style="77" customWidth="1"/>
    <col min="13826" max="13826" width="18.85546875" style="77" customWidth="1"/>
    <col min="13827" max="13827" width="33.5703125" style="77" customWidth="1"/>
    <col min="13828" max="13828" width="33.42578125" style="77" customWidth="1"/>
    <col min="13829" max="13829" width="31.28515625" style="77" customWidth="1"/>
    <col min="13830" max="13830" width="24.5703125" style="77" customWidth="1"/>
    <col min="13831" max="13831" width="7.7109375" style="77" customWidth="1"/>
    <col min="13832" max="14079" width="9.140625" style="77"/>
    <col min="14080" max="14080" width="11.42578125" style="77" customWidth="1"/>
    <col min="14081" max="14081" width="11.7109375" style="77" customWidth="1"/>
    <col min="14082" max="14082" width="18.85546875" style="77" customWidth="1"/>
    <col min="14083" max="14083" width="33.5703125" style="77" customWidth="1"/>
    <col min="14084" max="14084" width="33.42578125" style="77" customWidth="1"/>
    <col min="14085" max="14085" width="31.28515625" style="77" customWidth="1"/>
    <col min="14086" max="14086" width="24.5703125" style="77" customWidth="1"/>
    <col min="14087" max="14087" width="7.7109375" style="77" customWidth="1"/>
    <col min="14088" max="14335" width="9.140625" style="77"/>
    <col min="14336" max="14336" width="11.42578125" style="77" customWidth="1"/>
    <col min="14337" max="14337" width="11.7109375" style="77" customWidth="1"/>
    <col min="14338" max="14338" width="18.85546875" style="77" customWidth="1"/>
    <col min="14339" max="14339" width="33.5703125" style="77" customWidth="1"/>
    <col min="14340" max="14340" width="33.42578125" style="77" customWidth="1"/>
    <col min="14341" max="14341" width="31.28515625" style="77" customWidth="1"/>
    <col min="14342" max="14342" width="24.5703125" style="77" customWidth="1"/>
    <col min="14343" max="14343" width="7.7109375" style="77" customWidth="1"/>
    <col min="14344" max="14591" width="9.140625" style="77"/>
    <col min="14592" max="14592" width="11.42578125" style="77" customWidth="1"/>
    <col min="14593" max="14593" width="11.7109375" style="77" customWidth="1"/>
    <col min="14594" max="14594" width="18.85546875" style="77" customWidth="1"/>
    <col min="14595" max="14595" width="33.5703125" style="77" customWidth="1"/>
    <col min="14596" max="14596" width="33.42578125" style="77" customWidth="1"/>
    <col min="14597" max="14597" width="31.28515625" style="77" customWidth="1"/>
    <col min="14598" max="14598" width="24.5703125" style="77" customWidth="1"/>
    <col min="14599" max="14599" width="7.7109375" style="77" customWidth="1"/>
    <col min="14600" max="14847" width="9.140625" style="77"/>
    <col min="14848" max="14848" width="11.42578125" style="77" customWidth="1"/>
    <col min="14849" max="14849" width="11.7109375" style="77" customWidth="1"/>
    <col min="14850" max="14850" width="18.85546875" style="77" customWidth="1"/>
    <col min="14851" max="14851" width="33.5703125" style="77" customWidth="1"/>
    <col min="14852" max="14852" width="33.42578125" style="77" customWidth="1"/>
    <col min="14853" max="14853" width="31.28515625" style="77" customWidth="1"/>
    <col min="14854" max="14854" width="24.5703125" style="77" customWidth="1"/>
    <col min="14855" max="14855" width="7.7109375" style="77" customWidth="1"/>
    <col min="14856" max="15103" width="9.140625" style="77"/>
    <col min="15104" max="15104" width="11.42578125" style="77" customWidth="1"/>
    <col min="15105" max="15105" width="11.7109375" style="77" customWidth="1"/>
    <col min="15106" max="15106" width="18.85546875" style="77" customWidth="1"/>
    <col min="15107" max="15107" width="33.5703125" style="77" customWidth="1"/>
    <col min="15108" max="15108" width="33.42578125" style="77" customWidth="1"/>
    <col min="15109" max="15109" width="31.28515625" style="77" customWidth="1"/>
    <col min="15110" max="15110" width="24.5703125" style="77" customWidth="1"/>
    <col min="15111" max="15111" width="7.7109375" style="77" customWidth="1"/>
    <col min="15112" max="15359" width="9.140625" style="77"/>
    <col min="15360" max="15360" width="11.42578125" style="77" customWidth="1"/>
    <col min="15361" max="15361" width="11.7109375" style="77" customWidth="1"/>
    <col min="15362" max="15362" width="18.85546875" style="77" customWidth="1"/>
    <col min="15363" max="15363" width="33.5703125" style="77" customWidth="1"/>
    <col min="15364" max="15364" width="33.42578125" style="77" customWidth="1"/>
    <col min="15365" max="15365" width="31.28515625" style="77" customWidth="1"/>
    <col min="15366" max="15366" width="24.5703125" style="77" customWidth="1"/>
    <col min="15367" max="15367" width="7.7109375" style="77" customWidth="1"/>
    <col min="15368" max="15615" width="9.140625" style="77"/>
    <col min="15616" max="15616" width="11.42578125" style="77" customWidth="1"/>
    <col min="15617" max="15617" width="11.7109375" style="77" customWidth="1"/>
    <col min="15618" max="15618" width="18.85546875" style="77" customWidth="1"/>
    <col min="15619" max="15619" width="33.5703125" style="77" customWidth="1"/>
    <col min="15620" max="15620" width="33.42578125" style="77" customWidth="1"/>
    <col min="15621" max="15621" width="31.28515625" style="77" customWidth="1"/>
    <col min="15622" max="15622" width="24.5703125" style="77" customWidth="1"/>
    <col min="15623" max="15623" width="7.7109375" style="77" customWidth="1"/>
    <col min="15624" max="15871" width="9.140625" style="77"/>
    <col min="15872" max="15872" width="11.42578125" style="77" customWidth="1"/>
    <col min="15873" max="15873" width="11.7109375" style="77" customWidth="1"/>
    <col min="15874" max="15874" width="18.85546875" style="77" customWidth="1"/>
    <col min="15875" max="15875" width="33.5703125" style="77" customWidth="1"/>
    <col min="15876" max="15876" width="33.42578125" style="77" customWidth="1"/>
    <col min="15877" max="15877" width="31.28515625" style="77" customWidth="1"/>
    <col min="15878" max="15878" width="24.5703125" style="77" customWidth="1"/>
    <col min="15879" max="15879" width="7.7109375" style="77" customWidth="1"/>
    <col min="15880" max="16127" width="9.140625" style="77"/>
    <col min="16128" max="16128" width="11.42578125" style="77" customWidth="1"/>
    <col min="16129" max="16129" width="11.7109375" style="77" customWidth="1"/>
    <col min="16130" max="16130" width="18.85546875" style="77" customWidth="1"/>
    <col min="16131" max="16131" width="33.5703125" style="77" customWidth="1"/>
    <col min="16132" max="16132" width="33.42578125" style="77" customWidth="1"/>
    <col min="16133" max="16133" width="31.28515625" style="77" customWidth="1"/>
    <col min="16134" max="16134" width="24.5703125" style="77" customWidth="1"/>
    <col min="16135" max="16135" width="7.7109375" style="77" customWidth="1"/>
    <col min="16136" max="16384" width="9.140625" style="77"/>
  </cols>
  <sheetData>
    <row r="1" spans="1:18" s="518" customFormat="1" ht="21" x14ac:dyDescent="0.35">
      <c r="B1" s="813" t="s">
        <v>211</v>
      </c>
      <c r="C1" s="813"/>
      <c r="D1" s="813"/>
      <c r="E1" s="813"/>
      <c r="F1" s="813"/>
    </row>
    <row r="2" spans="1:18" s="518" customFormat="1" ht="21" x14ac:dyDescent="0.35">
      <c r="B2" s="813" t="s">
        <v>558</v>
      </c>
      <c r="C2" s="813"/>
      <c r="D2" s="813"/>
      <c r="E2" s="813"/>
      <c r="F2" s="813"/>
    </row>
    <row r="3" spans="1:18" s="518" customFormat="1" ht="21" x14ac:dyDescent="0.35">
      <c r="B3" s="813" t="s">
        <v>212</v>
      </c>
      <c r="C3" s="813"/>
      <c r="D3" s="813"/>
      <c r="E3" s="813"/>
      <c r="F3" s="813"/>
    </row>
    <row r="4" spans="1:18" s="518" customFormat="1" ht="21" x14ac:dyDescent="0.35">
      <c r="A4" s="518" t="s">
        <v>213</v>
      </c>
      <c r="B4" s="519"/>
      <c r="C4" s="519"/>
      <c r="D4" s="519"/>
      <c r="E4" s="519"/>
      <c r="F4" s="519"/>
    </row>
    <row r="5" spans="1:18" s="518" customFormat="1" ht="21" x14ac:dyDescent="0.35">
      <c r="B5" s="520"/>
      <c r="C5" s="520"/>
      <c r="D5" s="520"/>
      <c r="E5" s="520"/>
      <c r="F5" s="520"/>
    </row>
    <row r="6" spans="1:18" s="518" customFormat="1" ht="21.75" thickBot="1" x14ac:dyDescent="0.4"/>
    <row r="7" spans="1:18" s="518" customFormat="1" ht="21" x14ac:dyDescent="0.35">
      <c r="A7" s="814" t="s">
        <v>295</v>
      </c>
      <c r="B7" s="815"/>
      <c r="C7" s="818" t="s">
        <v>557</v>
      </c>
      <c r="D7" s="819"/>
      <c r="E7" s="819"/>
      <c r="F7" s="819"/>
      <c r="G7" s="521"/>
      <c r="H7" s="554"/>
      <c r="I7" s="522"/>
      <c r="J7" s="522"/>
    </row>
    <row r="8" spans="1:18" s="518" customFormat="1" ht="21.75" thickBot="1" x14ac:dyDescent="0.4">
      <c r="A8" s="816"/>
      <c r="B8" s="817"/>
      <c r="C8" s="523" t="s">
        <v>30</v>
      </c>
      <c r="D8" s="691" t="s">
        <v>41</v>
      </c>
      <c r="E8" s="691" t="s">
        <v>32</v>
      </c>
      <c r="F8" s="820" t="s">
        <v>0</v>
      </c>
      <c r="G8" s="821"/>
      <c r="H8" s="822"/>
      <c r="I8" s="522"/>
      <c r="J8" s="522"/>
    </row>
    <row r="9" spans="1:18" ht="18.75" x14ac:dyDescent="0.3">
      <c r="A9" s="538"/>
      <c r="B9" s="481"/>
      <c r="C9" s="482"/>
      <c r="D9" s="483"/>
      <c r="E9" s="483"/>
      <c r="F9" s="809"/>
      <c r="G9" s="810"/>
      <c r="H9" s="811"/>
      <c r="I9" s="484"/>
      <c r="J9" s="78"/>
    </row>
    <row r="10" spans="1:18" ht="57.75" customHeight="1" x14ac:dyDescent="0.35">
      <c r="A10" s="805" t="s">
        <v>0</v>
      </c>
      <c r="B10" s="806"/>
      <c r="C10" s="514">
        <v>21157</v>
      </c>
      <c r="D10" s="514">
        <v>22826</v>
      </c>
      <c r="E10" s="514">
        <v>62018</v>
      </c>
      <c r="F10" s="799">
        <f>SUM(C10:E10)</f>
        <v>106001</v>
      </c>
      <c r="G10" s="800"/>
      <c r="H10" s="801"/>
      <c r="I10" s="685"/>
      <c r="J10" s="78"/>
    </row>
    <row r="11" spans="1:18" ht="23.25" x14ac:dyDescent="0.35">
      <c r="A11" s="539"/>
      <c r="B11" s="515"/>
      <c r="C11" s="516"/>
      <c r="D11" s="516"/>
      <c r="E11" s="516"/>
      <c r="F11" s="805"/>
      <c r="G11" s="812"/>
      <c r="H11" s="806"/>
      <c r="I11" s="484"/>
      <c r="J11" s="78"/>
    </row>
    <row r="12" spans="1:18" ht="98.25" customHeight="1" x14ac:dyDescent="0.35">
      <c r="A12" s="807"/>
      <c r="B12" s="808"/>
      <c r="C12" s="552"/>
      <c r="D12" s="675"/>
      <c r="E12" s="552"/>
      <c r="F12" s="802"/>
      <c r="G12" s="803"/>
      <c r="H12" s="804"/>
      <c r="I12" s="484"/>
      <c r="J12" s="78"/>
    </row>
    <row r="13" spans="1:18" s="517" customFormat="1" ht="21" x14ac:dyDescent="0.35">
      <c r="A13" s="524" t="s">
        <v>27</v>
      </c>
      <c r="B13" s="524"/>
      <c r="C13" s="524" t="s">
        <v>20</v>
      </c>
      <c r="D13" s="541"/>
      <c r="E13" s="540"/>
      <c r="F13" s="524" t="s">
        <v>29</v>
      </c>
      <c r="G13" s="526"/>
      <c r="H13" s="526"/>
      <c r="I13" s="526"/>
      <c r="J13" s="525"/>
      <c r="K13" s="525"/>
      <c r="L13" s="527"/>
      <c r="M13" s="527"/>
      <c r="N13" s="524"/>
      <c r="O13" s="524"/>
      <c r="P13" s="524"/>
      <c r="Q13" s="524"/>
      <c r="R13" s="524"/>
    </row>
    <row r="14" spans="1:18" s="517" customFormat="1" ht="21" x14ac:dyDescent="0.35">
      <c r="A14" s="524"/>
      <c r="B14" s="524"/>
      <c r="C14" s="524"/>
      <c r="D14" s="524"/>
      <c r="F14" s="524"/>
      <c r="G14" s="526"/>
      <c r="H14" s="528"/>
      <c r="I14" s="528"/>
      <c r="J14" s="529"/>
      <c r="K14" s="529"/>
      <c r="L14" s="527"/>
      <c r="M14" s="527"/>
      <c r="N14" s="524"/>
      <c r="O14" s="524"/>
      <c r="P14" s="524"/>
      <c r="Q14" s="524"/>
      <c r="R14" s="524"/>
    </row>
    <row r="15" spans="1:18" s="517" customFormat="1" ht="21" x14ac:dyDescent="0.35">
      <c r="A15" s="524"/>
      <c r="B15" s="524"/>
      <c r="C15" s="530"/>
      <c r="D15" s="524"/>
      <c r="E15" s="531"/>
      <c r="F15" s="524"/>
      <c r="G15" s="524"/>
      <c r="H15" s="524"/>
      <c r="I15" s="524"/>
      <c r="J15" s="524"/>
      <c r="K15" s="524"/>
      <c r="L15" s="524"/>
      <c r="M15" s="524"/>
      <c r="N15" s="524"/>
      <c r="O15" s="524"/>
      <c r="P15" s="524"/>
      <c r="Q15" s="524"/>
      <c r="R15" s="524"/>
    </row>
    <row r="16" spans="1:18" s="517" customFormat="1" ht="21" x14ac:dyDescent="0.35">
      <c r="A16" s="797" t="s">
        <v>272</v>
      </c>
      <c r="B16" s="797"/>
      <c r="C16" s="532"/>
      <c r="D16" s="530" t="s">
        <v>274</v>
      </c>
      <c r="E16" s="530" t="s">
        <v>301</v>
      </c>
      <c r="F16" s="797" t="s">
        <v>275</v>
      </c>
      <c r="G16" s="797"/>
      <c r="H16" s="797"/>
      <c r="I16" s="797"/>
      <c r="J16" s="797"/>
      <c r="K16" s="797"/>
      <c r="L16" s="797"/>
      <c r="M16" s="797"/>
      <c r="N16" s="533"/>
      <c r="O16" s="797"/>
      <c r="P16" s="797"/>
      <c r="Q16" s="797"/>
      <c r="R16" s="797"/>
    </row>
    <row r="17" spans="1:18" s="517" customFormat="1" ht="21" x14ac:dyDescent="0.35">
      <c r="A17" s="796" t="s">
        <v>273</v>
      </c>
      <c r="B17" s="796"/>
      <c r="C17" s="534"/>
      <c r="D17" s="535" t="s">
        <v>276</v>
      </c>
      <c r="E17" s="547" t="s">
        <v>305</v>
      </c>
      <c r="F17" s="795" t="s">
        <v>277</v>
      </c>
      <c r="G17" s="795"/>
      <c r="H17" s="795"/>
      <c r="I17" s="795"/>
      <c r="J17" s="795"/>
      <c r="K17" s="795"/>
      <c r="L17" s="795"/>
      <c r="M17" s="795"/>
      <c r="N17" s="524"/>
      <c r="O17" s="795"/>
      <c r="P17" s="795"/>
      <c r="Q17" s="795"/>
      <c r="R17" s="795"/>
    </row>
    <row r="18" spans="1:18" s="517" customFormat="1" ht="21" x14ac:dyDescent="0.35">
      <c r="A18" s="534"/>
      <c r="B18" s="524"/>
      <c r="C18" s="534"/>
      <c r="D18" s="535" t="s">
        <v>278</v>
      </c>
      <c r="E18" s="535" t="s">
        <v>279</v>
      </c>
      <c r="F18" s="824"/>
      <c r="G18" s="824"/>
      <c r="H18" s="520"/>
      <c r="I18" s="520"/>
      <c r="J18" s="798"/>
      <c r="K18" s="798"/>
      <c r="L18" s="798"/>
      <c r="M18" s="798"/>
      <c r="N18" s="535"/>
      <c r="O18" s="795"/>
      <c r="P18" s="795"/>
      <c r="Q18" s="795"/>
      <c r="R18" s="795"/>
    </row>
    <row r="19" spans="1:18" s="517" customFormat="1" ht="21" x14ac:dyDescent="0.35">
      <c r="A19" s="813"/>
      <c r="B19" s="813"/>
      <c r="C19" s="536"/>
      <c r="D19" s="536"/>
      <c r="E19" s="536"/>
      <c r="F19" s="825"/>
      <c r="G19" s="825"/>
      <c r="H19" s="537"/>
      <c r="I19" s="537"/>
      <c r="J19" s="520"/>
    </row>
    <row r="20" spans="1:18" x14ac:dyDescent="0.25">
      <c r="A20" s="826"/>
      <c r="B20" s="826"/>
      <c r="C20" s="459"/>
      <c r="D20" s="459"/>
      <c r="E20" s="460"/>
      <c r="F20" s="823"/>
      <c r="G20" s="823"/>
      <c r="H20" s="456"/>
      <c r="I20" s="456"/>
      <c r="J20" s="456"/>
    </row>
    <row r="21" spans="1:18" x14ac:dyDescent="0.25">
      <c r="A21" s="458"/>
      <c r="B21" s="79"/>
      <c r="C21" s="79"/>
      <c r="D21" s="79"/>
      <c r="E21" s="81"/>
      <c r="F21" s="79"/>
      <c r="J21" s="456"/>
    </row>
    <row r="22" spans="1:18" x14ac:dyDescent="0.25">
      <c r="A22" s="458"/>
      <c r="B22" s="457"/>
      <c r="C22" s="827"/>
      <c r="D22" s="827"/>
      <c r="E22" s="457"/>
      <c r="F22" s="78"/>
      <c r="G22" s="78"/>
    </row>
    <row r="23" spans="1:18" x14ac:dyDescent="0.25">
      <c r="A23" s="461"/>
      <c r="B23" s="458"/>
      <c r="C23" s="823"/>
      <c r="D23" s="823"/>
      <c r="E23" s="78"/>
    </row>
    <row r="24" spans="1:18" ht="16.5" x14ac:dyDescent="0.3">
      <c r="B24" s="80"/>
    </row>
  </sheetData>
  <mergeCells count="29">
    <mergeCell ref="C23:D23"/>
    <mergeCell ref="F18:G18"/>
    <mergeCell ref="F19:G19"/>
    <mergeCell ref="F20:G20"/>
    <mergeCell ref="A20:B20"/>
    <mergeCell ref="C22:D22"/>
    <mergeCell ref="A19:B19"/>
    <mergeCell ref="B1:F1"/>
    <mergeCell ref="B2:F2"/>
    <mergeCell ref="B3:F3"/>
    <mergeCell ref="A7:B8"/>
    <mergeCell ref="C7:F7"/>
    <mergeCell ref="F8:H8"/>
    <mergeCell ref="F10:H10"/>
    <mergeCell ref="F12:H12"/>
    <mergeCell ref="A10:B10"/>
    <mergeCell ref="A12:B12"/>
    <mergeCell ref="F9:H9"/>
    <mergeCell ref="F11:H11"/>
    <mergeCell ref="O17:R17"/>
    <mergeCell ref="A17:B17"/>
    <mergeCell ref="F16:I16"/>
    <mergeCell ref="A16:B16"/>
    <mergeCell ref="J18:M18"/>
    <mergeCell ref="O18:R18"/>
    <mergeCell ref="O16:R16"/>
    <mergeCell ref="J16:M16"/>
    <mergeCell ref="F17:I17"/>
    <mergeCell ref="J17:M17"/>
  </mergeCells>
  <printOptions horizontalCentered="1"/>
  <pageMargins left="0.25" right="1.25" top="1" bottom="0.25" header="0.3" footer="0.3"/>
  <pageSetup paperSize="5" scale="70" orientation="landscape" horizontalDpi="4294967293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12"/>
  <sheetViews>
    <sheetView view="pageBreakPreview" zoomScale="80" zoomScaleNormal="75" zoomScaleSheetLayoutView="80" workbookViewId="0">
      <pane xSplit="3" ySplit="10" topLeftCell="D23" activePane="bottomRight" state="frozen"/>
      <selection pane="topRight" activeCell="D1" sqref="D1"/>
      <selection pane="bottomLeft" activeCell="A11" sqref="A11"/>
      <selection pane="bottomRight" activeCell="L22" sqref="L22"/>
    </sheetView>
  </sheetViews>
  <sheetFormatPr defaultRowHeight="12.75" x14ac:dyDescent="0.2"/>
  <cols>
    <col min="1" max="1" width="8.28515625" style="6" customWidth="1"/>
    <col min="2" max="2" width="43.5703125" style="9" customWidth="1"/>
    <col min="3" max="3" width="7.7109375" style="10" customWidth="1"/>
    <col min="4" max="4" width="33.5703125" style="11" customWidth="1"/>
    <col min="5" max="5" width="23.5703125" style="9" customWidth="1"/>
    <col min="6" max="6" width="9.140625" style="9" customWidth="1"/>
    <col min="7" max="7" width="11.28515625" style="9" customWidth="1"/>
    <col min="8" max="8" width="6.7109375" style="9" customWidth="1"/>
    <col min="9" max="9" width="7" style="9" customWidth="1"/>
    <col min="10" max="10" width="5.5703125" style="9" customWidth="1"/>
    <col min="11" max="11" width="7.28515625" style="9" customWidth="1"/>
    <col min="12" max="12" width="8.85546875" style="775" customWidth="1"/>
    <col min="13" max="13" width="7.140625" style="1" customWidth="1"/>
    <col min="14" max="14" width="8.5703125" style="9" customWidth="1"/>
    <col min="15" max="15" width="8.28515625" style="9" customWidth="1"/>
    <col min="16" max="16" width="7.7109375" style="9" customWidth="1"/>
    <col min="17" max="17" width="7.5703125" style="9" customWidth="1"/>
    <col min="18" max="18" width="11.140625" style="265" customWidth="1"/>
    <col min="19" max="19" width="9.140625" style="7" hidden="1" customWidth="1"/>
    <col min="20" max="23" width="9.140625" style="7"/>
    <col min="24" max="16384" width="9.140625" style="6"/>
  </cols>
  <sheetData>
    <row r="1" spans="1:23" ht="23.25" customHeight="1" x14ac:dyDescent="0.2">
      <c r="A1" s="87" t="s">
        <v>271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758"/>
      <c r="M1" s="362"/>
      <c r="N1" s="87"/>
      <c r="O1" s="87"/>
      <c r="P1" s="87"/>
      <c r="Q1" s="87"/>
    </row>
    <row r="2" spans="1:23" s="2" customFormat="1" ht="24.95" customHeight="1" x14ac:dyDescent="0.2">
      <c r="A2" s="828" t="s">
        <v>24</v>
      </c>
      <c r="B2" s="828"/>
      <c r="C2" s="828"/>
      <c r="D2" s="828"/>
      <c r="E2" s="828"/>
      <c r="F2" s="828"/>
      <c r="G2" s="828"/>
      <c r="H2" s="828"/>
      <c r="I2" s="828"/>
      <c r="J2" s="828"/>
      <c r="K2" s="828"/>
      <c r="L2" s="828"/>
      <c r="M2" s="828"/>
      <c r="N2" s="828"/>
      <c r="O2" s="828"/>
      <c r="P2" s="828"/>
      <c r="Q2" s="828"/>
      <c r="R2" s="828"/>
      <c r="S2" s="3"/>
      <c r="T2" s="3"/>
      <c r="U2" s="3"/>
      <c r="V2" s="3"/>
      <c r="W2" s="3"/>
    </row>
    <row r="3" spans="1:23" s="2" customFormat="1" ht="21.75" customHeight="1" x14ac:dyDescent="0.2">
      <c r="A3" s="828" t="s">
        <v>210</v>
      </c>
      <c r="B3" s="828"/>
      <c r="C3" s="828"/>
      <c r="D3" s="828"/>
      <c r="E3" s="828"/>
      <c r="F3" s="828"/>
      <c r="G3" s="828"/>
      <c r="H3" s="828"/>
      <c r="I3" s="828"/>
      <c r="J3" s="828"/>
      <c r="K3" s="828"/>
      <c r="L3" s="828"/>
      <c r="M3" s="828"/>
      <c r="N3" s="828"/>
      <c r="O3" s="828"/>
      <c r="P3" s="828"/>
      <c r="Q3" s="828"/>
      <c r="R3" s="828"/>
      <c r="S3" s="3"/>
      <c r="T3" s="3"/>
      <c r="U3" s="3"/>
      <c r="V3" s="3"/>
      <c r="W3" s="3"/>
    </row>
    <row r="4" spans="1:23" s="3" customFormat="1" ht="19.5" customHeight="1" x14ac:dyDescent="0.2">
      <c r="A4" s="828" t="s">
        <v>320</v>
      </c>
      <c r="B4" s="828"/>
      <c r="C4" s="828"/>
      <c r="D4" s="828"/>
      <c r="E4" s="828"/>
      <c r="F4" s="828"/>
      <c r="G4" s="828"/>
      <c r="H4" s="828"/>
      <c r="I4" s="828"/>
      <c r="J4" s="828"/>
      <c r="K4" s="828"/>
      <c r="L4" s="828"/>
      <c r="M4" s="828"/>
      <c r="N4" s="828"/>
      <c r="O4" s="828"/>
      <c r="P4" s="828"/>
      <c r="Q4" s="828"/>
      <c r="R4" s="828"/>
    </row>
    <row r="5" spans="1:23" s="3" customFormat="1" ht="15.95" customHeight="1" x14ac:dyDescent="0.2">
      <c r="A5" s="839" t="s">
        <v>21</v>
      </c>
      <c r="B5" s="839"/>
      <c r="C5" s="839"/>
      <c r="D5" s="839"/>
      <c r="E5" s="839"/>
      <c r="F5" s="839"/>
      <c r="G5" s="839"/>
      <c r="H5" s="839"/>
      <c r="I5" s="839"/>
      <c r="J5" s="839"/>
      <c r="K5" s="839"/>
      <c r="L5" s="839"/>
      <c r="M5" s="839"/>
      <c r="N5" s="839"/>
      <c r="O5" s="839"/>
      <c r="P5" s="839"/>
      <c r="Q5" s="839"/>
      <c r="R5" s="839"/>
    </row>
    <row r="6" spans="1:23" s="3" customFormat="1" ht="26.25" x14ac:dyDescent="0.2">
      <c r="A6" s="16"/>
      <c r="B6" s="12"/>
      <c r="C6" s="12"/>
      <c r="D6" s="12"/>
      <c r="E6" s="12"/>
      <c r="F6" s="12"/>
      <c r="G6" s="12"/>
      <c r="H6" s="12"/>
      <c r="I6" s="12"/>
      <c r="J6" s="12"/>
      <c r="K6" s="12"/>
      <c r="L6" s="759"/>
      <c r="M6" s="12"/>
      <c r="N6" s="12"/>
      <c r="O6" s="12"/>
      <c r="P6" s="12"/>
      <c r="Q6" s="12"/>
      <c r="R6" s="594"/>
    </row>
    <row r="7" spans="1:23" s="4" customFormat="1" ht="31.5" customHeight="1" x14ac:dyDescent="0.2">
      <c r="A7" s="845" t="s">
        <v>23</v>
      </c>
      <c r="B7" s="846"/>
      <c r="C7" s="832" t="s">
        <v>26</v>
      </c>
      <c r="D7" s="831" t="s">
        <v>28</v>
      </c>
      <c r="E7" s="836" t="s">
        <v>19</v>
      </c>
      <c r="F7" s="831" t="s">
        <v>321</v>
      </c>
      <c r="G7" s="831"/>
      <c r="H7" s="831" t="s">
        <v>322</v>
      </c>
      <c r="I7" s="831"/>
      <c r="J7" s="831"/>
      <c r="K7" s="831"/>
      <c r="L7" s="831"/>
      <c r="M7" s="841" t="s">
        <v>25</v>
      </c>
      <c r="N7" s="831" t="s">
        <v>323</v>
      </c>
      <c r="O7" s="831"/>
      <c r="P7" s="831"/>
      <c r="Q7" s="831"/>
      <c r="R7" s="831"/>
    </row>
    <row r="8" spans="1:23" s="4" customFormat="1" ht="15.75" x14ac:dyDescent="0.2">
      <c r="A8" s="847"/>
      <c r="B8" s="848"/>
      <c r="C8" s="833"/>
      <c r="D8" s="831"/>
      <c r="E8" s="837"/>
      <c r="F8" s="829" t="s">
        <v>3</v>
      </c>
      <c r="G8" s="829" t="s">
        <v>4</v>
      </c>
      <c r="H8" s="85" t="s">
        <v>5</v>
      </c>
      <c r="I8" s="85" t="s">
        <v>6</v>
      </c>
      <c r="J8" s="85" t="s">
        <v>7</v>
      </c>
      <c r="K8" s="85" t="s">
        <v>8</v>
      </c>
      <c r="L8" s="840" t="s">
        <v>0</v>
      </c>
      <c r="M8" s="841"/>
      <c r="N8" s="85" t="s">
        <v>5</v>
      </c>
      <c r="O8" s="85" t="s">
        <v>6</v>
      </c>
      <c r="P8" s="85" t="s">
        <v>7</v>
      </c>
      <c r="Q8" s="85" t="s">
        <v>8</v>
      </c>
      <c r="R8" s="835" t="s">
        <v>0</v>
      </c>
    </row>
    <row r="9" spans="1:23" s="4" customFormat="1" ht="31.5" x14ac:dyDescent="0.2">
      <c r="A9" s="847"/>
      <c r="B9" s="848"/>
      <c r="C9" s="833"/>
      <c r="D9" s="831"/>
      <c r="E9" s="837"/>
      <c r="F9" s="829"/>
      <c r="G9" s="829"/>
      <c r="H9" s="86" t="s">
        <v>9</v>
      </c>
      <c r="I9" s="86" t="s">
        <v>9</v>
      </c>
      <c r="J9" s="86" t="s">
        <v>9</v>
      </c>
      <c r="K9" s="86" t="s">
        <v>9</v>
      </c>
      <c r="L9" s="840"/>
      <c r="M9" s="841"/>
      <c r="N9" s="86" t="s">
        <v>9</v>
      </c>
      <c r="O9" s="86" t="s">
        <v>9</v>
      </c>
      <c r="P9" s="86" t="s">
        <v>9</v>
      </c>
      <c r="Q9" s="86" t="s">
        <v>9</v>
      </c>
      <c r="R9" s="835"/>
    </row>
    <row r="10" spans="1:23" s="4" customFormat="1" ht="25.5" customHeight="1" x14ac:dyDescent="0.2">
      <c r="A10" s="849"/>
      <c r="B10" s="850"/>
      <c r="C10" s="834"/>
      <c r="D10" s="831"/>
      <c r="E10" s="838"/>
      <c r="F10" s="830" t="s">
        <v>14</v>
      </c>
      <c r="G10" s="830"/>
      <c r="H10" s="18" t="s">
        <v>15</v>
      </c>
      <c r="I10" s="18" t="s">
        <v>16</v>
      </c>
      <c r="J10" s="18" t="s">
        <v>17</v>
      </c>
      <c r="K10" s="18" t="s">
        <v>1</v>
      </c>
      <c r="L10" s="760" t="s">
        <v>10</v>
      </c>
      <c r="M10" s="590"/>
      <c r="N10" s="18" t="s">
        <v>18</v>
      </c>
      <c r="O10" s="18" t="s">
        <v>2</v>
      </c>
      <c r="P10" s="18" t="s">
        <v>11</v>
      </c>
      <c r="Q10" s="18" t="s">
        <v>12</v>
      </c>
      <c r="R10" s="597" t="s">
        <v>13</v>
      </c>
    </row>
    <row r="11" spans="1:23" s="7" customFormat="1" ht="15.75" x14ac:dyDescent="0.2">
      <c r="A11" s="571" t="s">
        <v>327</v>
      </c>
      <c r="B11" s="572" t="s">
        <v>328</v>
      </c>
      <c r="C11" s="115"/>
      <c r="D11" s="108"/>
      <c r="E11" s="41"/>
      <c r="F11" s="116"/>
      <c r="G11" s="116"/>
      <c r="H11" s="116"/>
      <c r="I11" s="116"/>
      <c r="J11" s="116"/>
      <c r="K11" s="116"/>
      <c r="L11" s="761"/>
      <c r="M11" s="591"/>
      <c r="N11" s="116"/>
      <c r="O11" s="116"/>
      <c r="P11" s="116"/>
      <c r="Q11" s="116"/>
      <c r="R11" s="595"/>
    </row>
    <row r="12" spans="1:23" s="144" customFormat="1" ht="15.75" x14ac:dyDescent="0.25">
      <c r="A12" s="573" t="s">
        <v>329</v>
      </c>
      <c r="B12" s="572" t="s">
        <v>330</v>
      </c>
      <c r="C12" s="382"/>
      <c r="D12" s="377"/>
      <c r="E12" s="377"/>
      <c r="F12" s="167"/>
      <c r="G12" s="167"/>
      <c r="H12" s="370"/>
      <c r="I12" s="370"/>
      <c r="J12" s="368"/>
      <c r="K12" s="368"/>
      <c r="L12" s="762"/>
      <c r="M12" s="370"/>
      <c r="N12" s="384"/>
      <c r="O12" s="384"/>
      <c r="P12" s="384"/>
      <c r="Q12" s="384"/>
      <c r="R12" s="384"/>
      <c r="S12" s="385"/>
    </row>
    <row r="13" spans="1:23" s="144" customFormat="1" ht="15.75" x14ac:dyDescent="0.25">
      <c r="A13" s="573" t="s">
        <v>329</v>
      </c>
      <c r="B13" s="572" t="s">
        <v>331</v>
      </c>
      <c r="C13" s="382"/>
      <c r="D13" s="382"/>
      <c r="E13" s="377"/>
      <c r="F13" s="167"/>
      <c r="G13" s="167"/>
      <c r="H13" s="370"/>
      <c r="I13" s="370"/>
      <c r="J13" s="368"/>
      <c r="K13" s="368"/>
      <c r="L13" s="763"/>
      <c r="M13" s="370"/>
      <c r="N13" s="168"/>
      <c r="O13" s="185"/>
      <c r="P13" s="185"/>
      <c r="Q13" s="185"/>
      <c r="R13" s="185"/>
      <c r="S13" s="380" t="e">
        <f>SUM(S15:S15)</f>
        <v>#REF!</v>
      </c>
    </row>
    <row r="14" spans="1:23" s="144" customFormat="1" ht="15.75" x14ac:dyDescent="0.25">
      <c r="A14" s="573"/>
      <c r="B14" s="572"/>
      <c r="C14" s="382"/>
      <c r="D14" s="382"/>
      <c r="E14" s="377"/>
      <c r="F14" s="167"/>
      <c r="G14" s="167"/>
      <c r="H14" s="370"/>
      <c r="I14" s="370"/>
      <c r="J14" s="368"/>
      <c r="K14" s="368"/>
      <c r="L14" s="762"/>
      <c r="M14" s="370"/>
      <c r="N14" s="168"/>
      <c r="O14" s="168"/>
      <c r="P14" s="168"/>
      <c r="Q14" s="168"/>
      <c r="R14" s="168"/>
      <c r="S14" s="380"/>
    </row>
    <row r="15" spans="1:23" s="144" customFormat="1" ht="15.75" x14ac:dyDescent="0.25">
      <c r="A15" s="574"/>
      <c r="B15" s="574"/>
      <c r="C15" s="368"/>
      <c r="D15" s="369"/>
      <c r="E15" s="377"/>
      <c r="F15" s="167"/>
      <c r="G15" s="167"/>
      <c r="H15" s="370"/>
      <c r="I15" s="370"/>
      <c r="J15" s="368"/>
      <c r="K15" s="368"/>
      <c r="L15" s="763"/>
      <c r="M15" s="370" t="s">
        <v>0</v>
      </c>
      <c r="N15" s="168"/>
      <c r="O15" s="168"/>
      <c r="P15" s="168"/>
      <c r="Q15" s="168"/>
      <c r="R15" s="168">
        <f>+R16+R18</f>
        <v>6481</v>
      </c>
      <c r="S15" s="383" t="e">
        <f>SUM(#REF!)</f>
        <v>#REF!</v>
      </c>
    </row>
    <row r="16" spans="1:23" s="144" customFormat="1" ht="15.75" x14ac:dyDescent="0.25">
      <c r="A16" s="574"/>
      <c r="B16" s="574"/>
      <c r="C16" s="368"/>
      <c r="D16" s="369"/>
      <c r="E16" s="377"/>
      <c r="F16" s="167"/>
      <c r="G16" s="167"/>
      <c r="H16" s="370"/>
      <c r="I16" s="370"/>
      <c r="J16" s="368"/>
      <c r="K16" s="368"/>
      <c r="L16" s="763"/>
      <c r="M16" s="370" t="s">
        <v>31</v>
      </c>
      <c r="N16" s="168"/>
      <c r="O16" s="168"/>
      <c r="P16" s="168"/>
      <c r="Q16" s="168"/>
      <c r="R16" s="168">
        <v>2369</v>
      </c>
      <c r="S16" s="371"/>
    </row>
    <row r="17" spans="1:19" s="144" customFormat="1" ht="15.75" x14ac:dyDescent="0.25">
      <c r="A17" s="574"/>
      <c r="B17" s="574"/>
      <c r="C17" s="368"/>
      <c r="D17" s="369"/>
      <c r="E17" s="377"/>
      <c r="F17" s="167"/>
      <c r="G17" s="167"/>
      <c r="H17" s="370"/>
      <c r="I17" s="370"/>
      <c r="J17" s="368"/>
      <c r="K17" s="368"/>
      <c r="L17" s="763"/>
      <c r="M17" s="370"/>
      <c r="N17" s="168"/>
      <c r="O17" s="168"/>
      <c r="P17" s="168"/>
      <c r="Q17" s="168"/>
      <c r="R17" s="168"/>
      <c r="S17" s="371"/>
    </row>
    <row r="18" spans="1:19" s="144" customFormat="1" ht="15.75" x14ac:dyDescent="0.25">
      <c r="A18" s="577" t="s">
        <v>332</v>
      </c>
      <c r="B18" s="578" t="s">
        <v>333</v>
      </c>
      <c r="C18" s="368"/>
      <c r="D18" s="369"/>
      <c r="E18" s="377" t="s">
        <v>33</v>
      </c>
      <c r="F18" s="167"/>
      <c r="G18" s="167"/>
      <c r="H18" s="370"/>
      <c r="I18" s="370"/>
      <c r="J18" s="368"/>
      <c r="K18" s="368"/>
      <c r="L18" s="763"/>
      <c r="M18" s="370" t="s">
        <v>30</v>
      </c>
      <c r="N18" s="168"/>
      <c r="O18" s="168"/>
      <c r="P18" s="168"/>
      <c r="Q18" s="168"/>
      <c r="R18" s="168">
        <v>4112</v>
      </c>
      <c r="S18" s="383" t="e">
        <f>SUM(#REF!)</f>
        <v>#REF!</v>
      </c>
    </row>
    <row r="19" spans="1:19" s="144" customFormat="1" ht="16.5" thickBot="1" x14ac:dyDescent="0.3">
      <c r="A19" s="574"/>
      <c r="B19" s="574"/>
      <c r="C19" s="368"/>
      <c r="D19" s="369"/>
      <c r="E19" s="135"/>
      <c r="F19" s="167"/>
      <c r="G19" s="167"/>
      <c r="H19" s="370"/>
      <c r="I19" s="370"/>
      <c r="J19" s="368"/>
      <c r="K19" s="368"/>
      <c r="L19" s="763"/>
      <c r="M19" s="370"/>
      <c r="N19" s="168"/>
      <c r="O19" s="168"/>
      <c r="P19" s="168"/>
      <c r="Q19" s="168"/>
      <c r="R19" s="168"/>
      <c r="S19" s="386"/>
    </row>
    <row r="20" spans="1:19" s="144" customFormat="1" ht="16.5" thickBot="1" x14ac:dyDescent="0.3">
      <c r="A20" s="575"/>
      <c r="B20" s="576"/>
      <c r="C20" s="369"/>
      <c r="D20" s="369"/>
      <c r="E20" s="369"/>
      <c r="F20" s="133"/>
      <c r="G20" s="133"/>
      <c r="H20" s="368"/>
      <c r="I20" s="368"/>
      <c r="J20" s="368"/>
      <c r="K20" s="368"/>
      <c r="L20" s="763"/>
      <c r="M20" s="370"/>
      <c r="N20" s="134"/>
      <c r="O20" s="98"/>
      <c r="P20" s="98"/>
      <c r="Q20" s="98"/>
      <c r="R20" s="185"/>
      <c r="S20" s="387"/>
    </row>
    <row r="21" spans="1:19" s="144" customFormat="1" ht="15.75" x14ac:dyDescent="0.25">
      <c r="A21" s="580">
        <v>1</v>
      </c>
      <c r="B21" s="576" t="s">
        <v>334</v>
      </c>
      <c r="C21" s="135"/>
      <c r="D21" s="576" t="s">
        <v>347</v>
      </c>
      <c r="E21" s="377" t="s">
        <v>33</v>
      </c>
      <c r="F21" s="133"/>
      <c r="G21" s="167"/>
      <c r="H21" s="370">
        <v>132</v>
      </c>
      <c r="I21" s="370">
        <v>132</v>
      </c>
      <c r="J21" s="370">
        <v>132</v>
      </c>
      <c r="K21" s="370">
        <v>132</v>
      </c>
      <c r="L21" s="763">
        <v>132</v>
      </c>
      <c r="M21" s="370"/>
      <c r="N21" s="168"/>
      <c r="O21" s="168">
        <v>14</v>
      </c>
      <c r="P21" s="168">
        <v>13</v>
      </c>
      <c r="Q21" s="168">
        <v>14</v>
      </c>
      <c r="R21" s="168">
        <v>54</v>
      </c>
      <c r="S21" s="388"/>
    </row>
    <row r="22" spans="1:19" s="144" customFormat="1" ht="15.75" x14ac:dyDescent="0.25">
      <c r="A22" s="579"/>
      <c r="B22" s="575"/>
      <c r="C22" s="135"/>
      <c r="D22" s="576" t="s">
        <v>348</v>
      </c>
      <c r="E22" s="369"/>
      <c r="F22" s="133"/>
      <c r="G22" s="133"/>
      <c r="H22" s="368"/>
      <c r="I22" s="368"/>
      <c r="J22" s="368"/>
      <c r="K22" s="368"/>
      <c r="L22" s="763"/>
      <c r="M22" s="377"/>
      <c r="N22" s="168"/>
      <c r="O22" s="389"/>
      <c r="P22" s="389"/>
      <c r="Q22" s="389"/>
      <c r="R22" s="389"/>
      <c r="S22" s="388"/>
    </row>
    <row r="23" spans="1:19" s="7" customFormat="1" ht="15.75" x14ac:dyDescent="0.25">
      <c r="A23" s="579"/>
      <c r="B23" s="575"/>
      <c r="C23" s="117"/>
      <c r="D23" s="117"/>
      <c r="E23" s="118" t="s">
        <v>280</v>
      </c>
      <c r="F23" s="119"/>
      <c r="G23" s="119"/>
      <c r="H23" s="368">
        <v>132</v>
      </c>
      <c r="I23" s="368">
        <v>132</v>
      </c>
      <c r="J23" s="368">
        <v>132</v>
      </c>
      <c r="K23" s="368">
        <v>132</v>
      </c>
      <c r="L23" s="763">
        <v>132</v>
      </c>
      <c r="M23" s="121"/>
      <c r="N23" s="122"/>
      <c r="O23" s="168">
        <v>14</v>
      </c>
      <c r="P23" s="168">
        <v>13</v>
      </c>
      <c r="Q23" s="168">
        <v>14</v>
      </c>
      <c r="R23" s="168">
        <v>54</v>
      </c>
      <c r="S23" s="24" t="e">
        <f>SUM(#REF!)</f>
        <v>#REF!</v>
      </c>
    </row>
    <row r="24" spans="1:19" s="7" customFormat="1" ht="15.75" x14ac:dyDescent="0.25">
      <c r="A24" s="579"/>
      <c r="B24" s="575"/>
      <c r="C24" s="117"/>
      <c r="D24" s="117"/>
      <c r="E24" s="118"/>
      <c r="F24" s="119"/>
      <c r="G24" s="119"/>
      <c r="H24" s="120"/>
      <c r="I24" s="120"/>
      <c r="J24" s="120"/>
      <c r="K24" s="120"/>
      <c r="L24" s="763"/>
      <c r="M24" s="121"/>
      <c r="N24" s="122"/>
      <c r="O24" s="122"/>
      <c r="P24" s="122"/>
      <c r="Q24" s="122"/>
      <c r="R24" s="168"/>
      <c r="S24" s="24"/>
    </row>
    <row r="25" spans="1:19" s="7" customFormat="1" ht="15.75" x14ac:dyDescent="0.25">
      <c r="A25" s="579"/>
      <c r="B25" s="575"/>
      <c r="C25" s="120"/>
      <c r="D25" s="118"/>
      <c r="E25" s="118"/>
      <c r="F25" s="119"/>
      <c r="G25" s="119"/>
      <c r="H25" s="120"/>
      <c r="I25" s="120"/>
      <c r="J25" s="120"/>
      <c r="K25" s="120"/>
      <c r="L25" s="763"/>
      <c r="M25" s="121"/>
      <c r="N25" s="122"/>
      <c r="O25" s="122"/>
      <c r="P25" s="122"/>
      <c r="Q25" s="122"/>
      <c r="R25" s="168"/>
      <c r="S25" s="24"/>
    </row>
    <row r="26" spans="1:19" s="7" customFormat="1" ht="15.75" x14ac:dyDescent="0.25">
      <c r="A26" s="580">
        <v>2</v>
      </c>
      <c r="B26" s="576" t="s">
        <v>335</v>
      </c>
      <c r="C26" s="118"/>
      <c r="D26" s="576" t="s">
        <v>215</v>
      </c>
      <c r="E26" s="377" t="s">
        <v>33</v>
      </c>
      <c r="F26" s="119"/>
      <c r="G26" s="119"/>
      <c r="H26" s="120"/>
      <c r="I26" s="121">
        <v>10</v>
      </c>
      <c r="J26" s="121">
        <v>10</v>
      </c>
      <c r="K26" s="121">
        <v>10</v>
      </c>
      <c r="L26" s="763">
        <v>30</v>
      </c>
      <c r="M26" s="121" t="s">
        <v>31</v>
      </c>
      <c r="N26" s="122"/>
      <c r="O26" s="656">
        <v>27</v>
      </c>
      <c r="P26" s="656">
        <v>27</v>
      </c>
      <c r="Q26" s="656">
        <v>28</v>
      </c>
      <c r="R26" s="168">
        <v>82</v>
      </c>
      <c r="S26" s="24"/>
    </row>
    <row r="27" spans="1:19" s="7" customFormat="1" ht="15.75" x14ac:dyDescent="0.25">
      <c r="A27" s="579"/>
      <c r="B27" s="575"/>
      <c r="C27" s="120"/>
      <c r="D27" s="576" t="s">
        <v>349</v>
      </c>
      <c r="E27" s="120"/>
      <c r="F27" s="119"/>
      <c r="G27" s="119"/>
      <c r="H27" s="120"/>
      <c r="I27" s="120"/>
      <c r="J27" s="120"/>
      <c r="K27" s="120"/>
      <c r="L27" s="762"/>
      <c r="M27" s="121"/>
      <c r="N27" s="122"/>
      <c r="O27" s="122"/>
      <c r="P27" s="122"/>
      <c r="Q27" s="122"/>
      <c r="R27" s="168"/>
      <c r="S27" s="25">
        <f>SUM(O21:R21)</f>
        <v>95</v>
      </c>
    </row>
    <row r="28" spans="1:19" s="7" customFormat="1" ht="15.75" x14ac:dyDescent="0.25">
      <c r="A28" s="579"/>
      <c r="B28" s="575"/>
      <c r="C28" s="120"/>
      <c r="D28" s="576"/>
      <c r="E28" s="600" t="s">
        <v>280</v>
      </c>
      <c r="F28" s="119"/>
      <c r="G28" s="119"/>
      <c r="H28" s="120"/>
      <c r="I28" s="120">
        <v>10</v>
      </c>
      <c r="J28" s="120">
        <v>10</v>
      </c>
      <c r="K28" s="120">
        <v>10</v>
      </c>
      <c r="L28" s="763">
        <v>30</v>
      </c>
      <c r="M28" s="121"/>
      <c r="N28" s="122"/>
      <c r="O28" s="650">
        <v>27</v>
      </c>
      <c r="P28" s="650">
        <v>27</v>
      </c>
      <c r="Q28" s="650">
        <v>28</v>
      </c>
      <c r="R28" s="168">
        <v>82</v>
      </c>
      <c r="S28" s="25"/>
    </row>
    <row r="29" spans="1:19" s="7" customFormat="1" ht="15.75" x14ac:dyDescent="0.25">
      <c r="A29" s="579"/>
      <c r="B29" s="575"/>
      <c r="C29" s="120"/>
      <c r="D29" s="576"/>
      <c r="E29" s="120"/>
      <c r="F29" s="119"/>
      <c r="G29" s="119"/>
      <c r="H29" s="120"/>
      <c r="I29" s="120"/>
      <c r="J29" s="120"/>
      <c r="K29" s="120"/>
      <c r="L29" s="762"/>
      <c r="M29" s="121"/>
      <c r="N29" s="122"/>
      <c r="O29" s="122"/>
      <c r="P29" s="122"/>
      <c r="Q29" s="122"/>
      <c r="R29" s="168"/>
      <c r="S29" s="25"/>
    </row>
    <row r="30" spans="1:19" s="7" customFormat="1" ht="15.75" x14ac:dyDescent="0.25">
      <c r="A30" s="579"/>
      <c r="B30" s="575"/>
      <c r="C30" s="120"/>
      <c r="D30" s="118"/>
      <c r="E30" s="120"/>
      <c r="F30" s="119"/>
      <c r="G30" s="119"/>
      <c r="H30" s="120"/>
      <c r="I30" s="120"/>
      <c r="J30" s="120"/>
      <c r="K30" s="120"/>
      <c r="L30" s="763"/>
      <c r="M30" s="121"/>
      <c r="N30" s="122"/>
      <c r="O30" s="122"/>
      <c r="P30" s="122"/>
      <c r="Q30" s="122"/>
      <c r="R30" s="168"/>
      <c r="S30" s="26"/>
    </row>
    <row r="31" spans="1:19" s="7" customFormat="1" ht="15.75" x14ac:dyDescent="0.25">
      <c r="A31" s="579"/>
      <c r="B31" s="575"/>
      <c r="C31" s="120"/>
      <c r="D31" s="118"/>
      <c r="F31" s="119"/>
      <c r="G31" s="119"/>
      <c r="H31" s="120"/>
      <c r="I31" s="120"/>
      <c r="J31" s="120"/>
      <c r="K31" s="120"/>
      <c r="L31" s="763"/>
      <c r="M31" s="121"/>
      <c r="N31" s="124"/>
      <c r="O31" s="123"/>
      <c r="P31" s="123"/>
      <c r="Q31" s="123"/>
      <c r="R31" s="168"/>
      <c r="S31" s="26"/>
    </row>
    <row r="32" spans="1:19" s="447" customFormat="1" ht="15.75" x14ac:dyDescent="0.25">
      <c r="A32" s="580">
        <v>3</v>
      </c>
      <c r="B32" s="576" t="s">
        <v>336</v>
      </c>
      <c r="C32" s="370"/>
      <c r="D32" s="576" t="s">
        <v>350</v>
      </c>
      <c r="E32" s="377" t="s">
        <v>33</v>
      </c>
      <c r="F32" s="167"/>
      <c r="G32" s="167"/>
      <c r="H32" s="469">
        <v>8</v>
      </c>
      <c r="I32" s="469">
        <v>8</v>
      </c>
      <c r="J32" s="469">
        <v>8</v>
      </c>
      <c r="K32" s="469">
        <v>8</v>
      </c>
      <c r="L32" s="764">
        <v>8</v>
      </c>
      <c r="M32" s="121" t="s">
        <v>31</v>
      </c>
      <c r="N32" s="378"/>
      <c r="O32" s="378">
        <v>29</v>
      </c>
      <c r="P32" s="378">
        <v>29</v>
      </c>
      <c r="Q32" s="378">
        <v>30</v>
      </c>
      <c r="R32" s="470">
        <v>88</v>
      </c>
      <c r="S32" s="450"/>
    </row>
    <row r="33" spans="1:19" s="144" customFormat="1" ht="15.75" x14ac:dyDescent="0.25">
      <c r="A33" s="580"/>
      <c r="B33" s="576"/>
      <c r="C33" s="368"/>
      <c r="D33" s="576" t="s">
        <v>351</v>
      </c>
      <c r="E33" s="369"/>
      <c r="F33" s="133"/>
      <c r="G33" s="133"/>
      <c r="H33" s="128"/>
      <c r="I33" s="128"/>
      <c r="J33" s="128"/>
      <c r="K33" s="128"/>
      <c r="L33" s="764"/>
      <c r="M33" s="370"/>
      <c r="N33" s="367"/>
      <c r="O33" s="367"/>
      <c r="P33" s="367"/>
      <c r="Q33" s="367"/>
      <c r="R33" s="470"/>
      <c r="S33" s="372" t="e">
        <f>SUM(S37:S39)</f>
        <v>#REF!</v>
      </c>
    </row>
    <row r="34" spans="1:19" s="144" customFormat="1" ht="15.75" x14ac:dyDescent="0.25">
      <c r="A34" s="580"/>
      <c r="B34" s="576"/>
      <c r="C34" s="368"/>
      <c r="D34" s="576"/>
      <c r="E34" s="369" t="s">
        <v>280</v>
      </c>
      <c r="F34" s="133"/>
      <c r="G34" s="133"/>
      <c r="H34" s="128">
        <v>2</v>
      </c>
      <c r="I34" s="128">
        <v>2</v>
      </c>
      <c r="J34" s="128">
        <v>2</v>
      </c>
      <c r="K34" s="128">
        <v>2</v>
      </c>
      <c r="L34" s="765">
        <v>2</v>
      </c>
      <c r="M34" s="370"/>
      <c r="N34" s="367"/>
      <c r="O34" s="367">
        <v>7</v>
      </c>
      <c r="P34" s="367">
        <v>7</v>
      </c>
      <c r="Q34" s="367">
        <v>8</v>
      </c>
      <c r="R34" s="470">
        <v>22</v>
      </c>
      <c r="S34" s="372"/>
    </row>
    <row r="35" spans="1:19" s="144" customFormat="1" ht="15.75" x14ac:dyDescent="0.25">
      <c r="A35" s="580"/>
      <c r="B35" s="576"/>
      <c r="C35" s="368"/>
      <c r="D35" s="576"/>
      <c r="E35" s="369" t="s">
        <v>281</v>
      </c>
      <c r="F35" s="133"/>
      <c r="G35" s="133"/>
      <c r="H35" s="128">
        <v>3</v>
      </c>
      <c r="I35" s="128">
        <v>3</v>
      </c>
      <c r="J35" s="128">
        <v>3</v>
      </c>
      <c r="K35" s="128">
        <v>3</v>
      </c>
      <c r="L35" s="765">
        <v>3</v>
      </c>
      <c r="M35" s="370"/>
      <c r="N35" s="367"/>
      <c r="O35" s="367">
        <v>11</v>
      </c>
      <c r="P35" s="367">
        <v>11</v>
      </c>
      <c r="Q35" s="367">
        <v>11</v>
      </c>
      <c r="R35" s="470">
        <v>33</v>
      </c>
      <c r="S35" s="372"/>
    </row>
    <row r="36" spans="1:19" s="144" customFormat="1" ht="15.75" x14ac:dyDescent="0.25">
      <c r="A36" s="580"/>
      <c r="B36" s="576"/>
      <c r="C36" s="368"/>
      <c r="D36" s="576"/>
      <c r="E36" s="369" t="s">
        <v>282</v>
      </c>
      <c r="F36" s="133"/>
      <c r="G36" s="133"/>
      <c r="H36" s="128">
        <v>3</v>
      </c>
      <c r="I36" s="128">
        <v>3</v>
      </c>
      <c r="J36" s="128">
        <v>3</v>
      </c>
      <c r="K36" s="128">
        <v>3</v>
      </c>
      <c r="L36" s="765">
        <v>3</v>
      </c>
      <c r="M36" s="370"/>
      <c r="N36" s="367"/>
      <c r="O36" s="367">
        <v>11</v>
      </c>
      <c r="P36" s="367">
        <v>11</v>
      </c>
      <c r="Q36" s="367">
        <v>11</v>
      </c>
      <c r="R36" s="470">
        <v>33</v>
      </c>
      <c r="S36" s="372"/>
    </row>
    <row r="37" spans="1:19" s="144" customFormat="1" ht="15.75" x14ac:dyDescent="0.25">
      <c r="A37" s="576"/>
      <c r="B37" s="576"/>
      <c r="C37" s="368"/>
      <c r="D37" s="369"/>
      <c r="E37" s="369"/>
      <c r="F37" s="133"/>
      <c r="G37" s="133"/>
      <c r="H37" s="128"/>
      <c r="I37" s="128"/>
      <c r="J37" s="128"/>
      <c r="K37" s="128"/>
      <c r="L37" s="764"/>
      <c r="M37" s="370"/>
      <c r="N37" s="367"/>
      <c r="O37" s="367"/>
      <c r="P37" s="367"/>
      <c r="Q37" s="367"/>
      <c r="R37" s="470"/>
      <c r="S37" s="373" t="e">
        <f>SUM(#REF!)</f>
        <v>#REF!</v>
      </c>
    </row>
    <row r="38" spans="1:19" s="144" customFormat="1" ht="15.75" x14ac:dyDescent="0.25">
      <c r="A38" s="580">
        <v>4</v>
      </c>
      <c r="B38" s="576" t="s">
        <v>337</v>
      </c>
      <c r="C38" s="368"/>
      <c r="D38" s="576" t="s">
        <v>352</v>
      </c>
      <c r="E38" s="377" t="s">
        <v>33</v>
      </c>
      <c r="F38" s="135"/>
      <c r="G38" s="135"/>
      <c r="H38" s="347">
        <v>375</v>
      </c>
      <c r="I38" s="347">
        <v>375</v>
      </c>
      <c r="J38" s="347">
        <v>375</v>
      </c>
      <c r="K38" s="347">
        <v>375</v>
      </c>
      <c r="L38" s="766">
        <v>1500</v>
      </c>
      <c r="M38" s="347" t="s">
        <v>31</v>
      </c>
      <c r="N38" s="135"/>
      <c r="O38" s="347">
        <v>27</v>
      </c>
      <c r="P38" s="347">
        <v>27</v>
      </c>
      <c r="Q38" s="347">
        <v>28</v>
      </c>
      <c r="R38" s="347">
        <v>82</v>
      </c>
      <c r="S38" s="373"/>
    </row>
    <row r="39" spans="1:19" s="144" customFormat="1" ht="15.75" x14ac:dyDescent="0.25">
      <c r="A39" s="576"/>
      <c r="B39" s="576"/>
      <c r="C39" s="368"/>
      <c r="D39" s="576" t="s">
        <v>353</v>
      </c>
      <c r="E39" s="369"/>
      <c r="F39" s="133"/>
      <c r="G39" s="133"/>
      <c r="H39" s="128"/>
      <c r="I39" s="128"/>
      <c r="J39" s="128"/>
      <c r="K39" s="128"/>
      <c r="L39" s="764"/>
      <c r="M39" s="370"/>
      <c r="N39" s="367"/>
      <c r="O39" s="367"/>
      <c r="P39" s="367"/>
      <c r="Q39" s="367"/>
      <c r="R39" s="470"/>
      <c r="S39" s="373"/>
    </row>
    <row r="40" spans="1:19" s="453" customFormat="1" ht="15.75" x14ac:dyDescent="0.25">
      <c r="A40" s="588"/>
      <c r="B40" s="588"/>
      <c r="C40" s="370"/>
      <c r="D40" s="576" t="s">
        <v>36</v>
      </c>
      <c r="E40" s="369" t="s">
        <v>280</v>
      </c>
      <c r="F40" s="133"/>
      <c r="G40" s="133"/>
      <c r="H40" s="128">
        <v>125</v>
      </c>
      <c r="I40" s="128">
        <v>125</v>
      </c>
      <c r="J40" s="128">
        <v>125</v>
      </c>
      <c r="K40" s="128">
        <v>125</v>
      </c>
      <c r="L40" s="764">
        <v>500</v>
      </c>
      <c r="M40" s="370"/>
      <c r="N40" s="367"/>
      <c r="O40" s="367">
        <v>9</v>
      </c>
      <c r="P40" s="367">
        <v>9</v>
      </c>
      <c r="Q40" s="367">
        <v>10</v>
      </c>
      <c r="R40" s="378">
        <v>28</v>
      </c>
      <c r="S40" s="452">
        <v>80</v>
      </c>
    </row>
    <row r="41" spans="1:19" s="453" customFormat="1" ht="15.75" x14ac:dyDescent="0.25">
      <c r="A41" s="588"/>
      <c r="B41" s="588"/>
      <c r="C41" s="370"/>
      <c r="D41" s="576"/>
      <c r="E41" s="369" t="s">
        <v>281</v>
      </c>
      <c r="F41" s="133"/>
      <c r="G41" s="133"/>
      <c r="H41" s="128">
        <v>125</v>
      </c>
      <c r="I41" s="128">
        <v>125</v>
      </c>
      <c r="J41" s="128">
        <v>125</v>
      </c>
      <c r="K41" s="128">
        <v>125</v>
      </c>
      <c r="L41" s="764">
        <v>500</v>
      </c>
      <c r="M41" s="370"/>
      <c r="N41" s="367"/>
      <c r="O41" s="367">
        <v>9</v>
      </c>
      <c r="P41" s="367">
        <v>9</v>
      </c>
      <c r="Q41" s="367">
        <v>9</v>
      </c>
      <c r="R41" s="378">
        <v>27</v>
      </c>
      <c r="S41" s="452"/>
    </row>
    <row r="42" spans="1:19" s="453" customFormat="1" ht="15.75" x14ac:dyDescent="0.25">
      <c r="A42" s="588"/>
      <c r="B42" s="588"/>
      <c r="C42" s="370"/>
      <c r="D42" s="576"/>
      <c r="E42" s="369" t="s">
        <v>282</v>
      </c>
      <c r="F42" s="133"/>
      <c r="G42" s="133"/>
      <c r="H42" s="128">
        <v>125</v>
      </c>
      <c r="I42" s="128">
        <v>125</v>
      </c>
      <c r="J42" s="128">
        <v>125</v>
      </c>
      <c r="K42" s="128">
        <v>125</v>
      </c>
      <c r="L42" s="764">
        <v>500</v>
      </c>
      <c r="M42" s="370"/>
      <c r="N42" s="367"/>
      <c r="O42" s="367">
        <v>9</v>
      </c>
      <c r="P42" s="367">
        <v>9</v>
      </c>
      <c r="Q42" s="367">
        <v>9</v>
      </c>
      <c r="R42" s="378">
        <v>27</v>
      </c>
      <c r="S42" s="452"/>
    </row>
    <row r="43" spans="1:19" s="144" customFormat="1" ht="15.75" x14ac:dyDescent="0.25">
      <c r="A43" s="576"/>
      <c r="B43" s="576"/>
      <c r="C43" s="368"/>
      <c r="D43" s="369"/>
      <c r="E43" s="369"/>
      <c r="F43" s="133"/>
      <c r="G43" s="133"/>
      <c r="H43" s="128"/>
      <c r="I43" s="128"/>
      <c r="J43" s="128"/>
      <c r="K43" s="128"/>
      <c r="L43" s="764"/>
      <c r="M43" s="370"/>
      <c r="N43" s="134"/>
      <c r="O43" s="134"/>
      <c r="P43" s="134"/>
      <c r="Q43" s="134"/>
      <c r="R43" s="168"/>
      <c r="S43" s="371"/>
    </row>
    <row r="44" spans="1:19" s="144" customFormat="1" ht="15.75" x14ac:dyDescent="0.25">
      <c r="A44" s="576"/>
      <c r="B44" s="576"/>
      <c r="C44" s="368"/>
      <c r="D44" s="369"/>
      <c r="E44" s="369"/>
      <c r="F44" s="133"/>
      <c r="G44" s="133"/>
      <c r="H44" s="128"/>
      <c r="I44" s="128"/>
      <c r="J44" s="128"/>
      <c r="K44" s="128"/>
      <c r="L44" s="764"/>
      <c r="M44" s="370"/>
      <c r="N44" s="367"/>
      <c r="O44" s="367"/>
      <c r="P44" s="367"/>
      <c r="Q44" s="367"/>
      <c r="R44" s="378"/>
      <c r="S44" s="372" t="e">
        <f>#REF!+#REF!+#REF!+#REF!</f>
        <v>#REF!</v>
      </c>
    </row>
    <row r="45" spans="1:19" s="144" customFormat="1" ht="15.75" x14ac:dyDescent="0.25">
      <c r="A45" s="583">
        <v>5</v>
      </c>
      <c r="B45" s="581" t="s">
        <v>338</v>
      </c>
      <c r="C45" s="369"/>
      <c r="D45" s="576" t="s">
        <v>354</v>
      </c>
      <c r="E45" s="377" t="s">
        <v>33</v>
      </c>
      <c r="F45" s="133"/>
      <c r="G45" s="133"/>
      <c r="H45" s="368"/>
      <c r="I45" s="368"/>
      <c r="J45" s="368"/>
      <c r="K45" s="368"/>
      <c r="L45" s="763"/>
      <c r="M45" s="370" t="s">
        <v>31</v>
      </c>
      <c r="N45" s="134">
        <v>10</v>
      </c>
      <c r="O45" s="134">
        <v>10</v>
      </c>
      <c r="P45" s="134">
        <v>11</v>
      </c>
      <c r="Q45" s="134">
        <v>10</v>
      </c>
      <c r="R45" s="168">
        <v>41</v>
      </c>
      <c r="S45" s="374">
        <f>O46+P46+Q46+R46</f>
        <v>0</v>
      </c>
    </row>
    <row r="46" spans="1:19" s="447" customFormat="1" ht="16.5" thickBot="1" x14ac:dyDescent="0.3">
      <c r="A46" s="576"/>
      <c r="B46" s="576"/>
      <c r="C46" s="369"/>
      <c r="D46" s="576" t="s">
        <v>351</v>
      </c>
      <c r="E46" s="369"/>
      <c r="F46" s="133"/>
      <c r="G46" s="133"/>
      <c r="H46" s="418"/>
      <c r="I46" s="418"/>
      <c r="J46" s="418"/>
      <c r="K46" s="418"/>
      <c r="L46" s="767"/>
      <c r="M46" s="370"/>
      <c r="N46" s="367"/>
      <c r="O46" s="367"/>
      <c r="P46" s="367"/>
      <c r="Q46" s="367"/>
      <c r="R46" s="378"/>
      <c r="S46" s="451" t="e">
        <f>#REF!+#REF!+#REF!+#REF!</f>
        <v>#REF!</v>
      </c>
    </row>
    <row r="47" spans="1:19" s="447" customFormat="1" ht="15.75" x14ac:dyDescent="0.25">
      <c r="A47" s="576"/>
      <c r="B47" s="576"/>
      <c r="C47" s="369"/>
      <c r="D47" s="576"/>
      <c r="E47" s="369" t="s">
        <v>280</v>
      </c>
      <c r="F47" s="133"/>
      <c r="G47" s="133"/>
      <c r="H47" s="418"/>
      <c r="I47" s="418"/>
      <c r="J47" s="418"/>
      <c r="K47" s="418"/>
      <c r="L47" s="767"/>
      <c r="M47" s="370"/>
      <c r="N47" s="367"/>
      <c r="O47" s="367"/>
      <c r="P47" s="367"/>
      <c r="Q47" s="367"/>
      <c r="R47" s="378"/>
      <c r="S47" s="454"/>
    </row>
    <row r="48" spans="1:19" s="447" customFormat="1" ht="16.5" thickBot="1" x14ac:dyDescent="0.3">
      <c r="A48" s="576"/>
      <c r="B48" s="576"/>
      <c r="C48" s="369"/>
      <c r="D48" s="576"/>
      <c r="E48" s="369" t="s">
        <v>281</v>
      </c>
      <c r="F48" s="133"/>
      <c r="G48" s="133"/>
      <c r="H48" s="418"/>
      <c r="I48" s="418"/>
      <c r="J48" s="418"/>
      <c r="K48" s="418"/>
      <c r="L48" s="767"/>
      <c r="M48" s="370"/>
      <c r="N48" s="367"/>
      <c r="O48" s="367"/>
      <c r="P48" s="367"/>
      <c r="Q48" s="367"/>
      <c r="R48" s="378"/>
      <c r="S48" s="454"/>
    </row>
    <row r="49" spans="1:19" s="144" customFormat="1" ht="15.75" x14ac:dyDescent="0.25">
      <c r="A49" s="576"/>
      <c r="B49" s="576"/>
      <c r="C49" s="369"/>
      <c r="D49" s="369"/>
      <c r="E49" s="369" t="s">
        <v>282</v>
      </c>
      <c r="F49" s="133"/>
      <c r="G49" s="133"/>
      <c r="H49" s="368"/>
      <c r="I49" s="368"/>
      <c r="J49" s="368"/>
      <c r="K49" s="368"/>
      <c r="L49" s="767"/>
      <c r="M49" s="370"/>
      <c r="N49" s="134"/>
      <c r="O49" s="134"/>
      <c r="P49" s="134"/>
      <c r="Q49" s="134"/>
      <c r="R49" s="168"/>
      <c r="S49" s="375"/>
    </row>
    <row r="50" spans="1:19" s="144" customFormat="1" ht="15.75" x14ac:dyDescent="0.25">
      <c r="A50" s="576"/>
      <c r="B50" s="576"/>
      <c r="C50" s="369"/>
      <c r="D50" s="369"/>
      <c r="E50" s="369"/>
      <c r="F50" s="134"/>
      <c r="G50" s="134"/>
      <c r="H50" s="367"/>
      <c r="I50" s="367"/>
      <c r="J50" s="367"/>
      <c r="K50" s="367"/>
      <c r="L50" s="767"/>
      <c r="M50" s="370"/>
      <c r="N50" s="367"/>
      <c r="O50" s="367"/>
      <c r="P50" s="367"/>
      <c r="Q50" s="367"/>
      <c r="R50" s="378"/>
      <c r="S50" s="371"/>
    </row>
    <row r="51" spans="1:19" s="144" customFormat="1" ht="15.75" x14ac:dyDescent="0.25">
      <c r="A51" s="583">
        <v>6</v>
      </c>
      <c r="B51" s="581" t="s">
        <v>339</v>
      </c>
      <c r="C51" s="369"/>
      <c r="D51" s="576" t="s">
        <v>355</v>
      </c>
      <c r="E51" s="377" t="s">
        <v>33</v>
      </c>
      <c r="F51" s="133"/>
      <c r="G51" s="133"/>
      <c r="H51" s="368">
        <v>250</v>
      </c>
      <c r="I51" s="368">
        <v>250</v>
      </c>
      <c r="J51" s="368">
        <v>250</v>
      </c>
      <c r="K51" s="368">
        <v>250</v>
      </c>
      <c r="L51" s="767">
        <v>1000</v>
      </c>
      <c r="M51" s="370" t="s">
        <v>31</v>
      </c>
      <c r="N51" s="134"/>
      <c r="O51" s="134">
        <v>18</v>
      </c>
      <c r="P51" s="134">
        <v>18</v>
      </c>
      <c r="Q51" s="134">
        <v>18</v>
      </c>
      <c r="R51" s="168">
        <v>54</v>
      </c>
      <c r="S51" s="374">
        <f>O52+P52+Q52+R52</f>
        <v>0</v>
      </c>
    </row>
    <row r="52" spans="1:19" s="144" customFormat="1" ht="15.75" x14ac:dyDescent="0.25">
      <c r="A52" s="576"/>
      <c r="B52" s="576"/>
      <c r="C52" s="370"/>
      <c r="D52" s="576" t="s">
        <v>351</v>
      </c>
      <c r="E52" s="369"/>
      <c r="F52" s="133"/>
      <c r="G52" s="133"/>
      <c r="H52" s="203"/>
      <c r="I52" s="368"/>
      <c r="J52" s="203"/>
      <c r="K52" s="203"/>
      <c r="L52" s="768"/>
      <c r="M52" s="370"/>
      <c r="N52" s="367"/>
      <c r="O52" s="367"/>
      <c r="P52" s="367"/>
      <c r="Q52" s="367"/>
      <c r="R52" s="378"/>
      <c r="S52" s="374">
        <f>O50+P50+Q50+R50</f>
        <v>0</v>
      </c>
    </row>
    <row r="53" spans="1:19" s="144" customFormat="1" ht="15.75" x14ac:dyDescent="0.25">
      <c r="A53" s="576"/>
      <c r="B53" s="576"/>
      <c r="C53" s="370"/>
      <c r="D53" s="576"/>
      <c r="E53" s="369" t="s">
        <v>280</v>
      </c>
      <c r="F53" s="133"/>
      <c r="G53" s="133"/>
      <c r="H53" s="203"/>
      <c r="I53" s="368"/>
      <c r="J53" s="203"/>
      <c r="K53" s="203"/>
      <c r="L53" s="768"/>
      <c r="M53" s="370"/>
      <c r="N53" s="367"/>
      <c r="O53" s="367"/>
      <c r="P53" s="367"/>
      <c r="Q53" s="367"/>
      <c r="R53" s="378"/>
      <c r="S53" s="374"/>
    </row>
    <row r="54" spans="1:19" s="144" customFormat="1" ht="15.75" x14ac:dyDescent="0.25">
      <c r="A54" s="576"/>
      <c r="B54" s="576"/>
      <c r="C54" s="370"/>
      <c r="D54" s="576"/>
      <c r="E54" s="369" t="s">
        <v>281</v>
      </c>
      <c r="F54" s="133"/>
      <c r="G54" s="133"/>
      <c r="H54" s="203">
        <v>25</v>
      </c>
      <c r="I54" s="368">
        <v>25</v>
      </c>
      <c r="J54" s="203">
        <v>25</v>
      </c>
      <c r="K54" s="203">
        <v>25</v>
      </c>
      <c r="L54" s="768">
        <v>100</v>
      </c>
      <c r="M54" s="370"/>
      <c r="N54" s="367"/>
      <c r="O54" s="367">
        <v>5</v>
      </c>
      <c r="P54" s="367">
        <v>5</v>
      </c>
      <c r="Q54" s="367">
        <v>4</v>
      </c>
      <c r="R54" s="378">
        <v>14</v>
      </c>
      <c r="S54" s="374"/>
    </row>
    <row r="55" spans="1:19" s="144" customFormat="1" ht="15.75" x14ac:dyDescent="0.25">
      <c r="A55" s="576"/>
      <c r="B55" s="576"/>
      <c r="C55" s="368"/>
      <c r="D55" s="369"/>
      <c r="E55" s="369" t="s">
        <v>282</v>
      </c>
      <c r="F55" s="133"/>
      <c r="G55" s="133"/>
      <c r="H55" s="203">
        <v>225</v>
      </c>
      <c r="I55" s="368">
        <v>225</v>
      </c>
      <c r="J55" s="203">
        <v>225</v>
      </c>
      <c r="K55" s="203">
        <v>225</v>
      </c>
      <c r="L55" s="768">
        <v>900</v>
      </c>
      <c r="M55" s="370"/>
      <c r="N55" s="367"/>
      <c r="O55" s="367">
        <v>13</v>
      </c>
      <c r="P55" s="367">
        <v>13</v>
      </c>
      <c r="Q55" s="367">
        <v>14</v>
      </c>
      <c r="R55" s="378">
        <v>40</v>
      </c>
      <c r="S55" s="374" t="e">
        <f>#REF!+#REF!+#REF!+#REF!</f>
        <v>#REF!</v>
      </c>
    </row>
    <row r="56" spans="1:19" s="144" customFormat="1" ht="15.75" x14ac:dyDescent="0.25">
      <c r="A56" s="576"/>
      <c r="B56" s="576"/>
      <c r="C56" s="368"/>
      <c r="D56" s="369"/>
      <c r="E56" s="369"/>
      <c r="F56" s="133"/>
      <c r="G56" s="133"/>
      <c r="H56" s="203"/>
      <c r="I56" s="368"/>
      <c r="J56" s="203"/>
      <c r="K56" s="203"/>
      <c r="L56" s="768"/>
      <c r="M56" s="370"/>
      <c r="N56" s="367"/>
      <c r="O56" s="367"/>
      <c r="P56" s="367"/>
      <c r="Q56" s="367"/>
      <c r="R56" s="378"/>
      <c r="S56" s="371"/>
    </row>
    <row r="57" spans="1:19" s="144" customFormat="1" ht="15.75" x14ac:dyDescent="0.25">
      <c r="A57" s="576"/>
      <c r="B57" s="576"/>
      <c r="C57" s="368"/>
      <c r="D57" s="369"/>
      <c r="E57" s="369"/>
      <c r="F57" s="133"/>
      <c r="G57" s="133"/>
      <c r="H57" s="203"/>
      <c r="I57" s="368"/>
      <c r="J57" s="203"/>
      <c r="K57" s="203"/>
      <c r="L57" s="768"/>
      <c r="M57" s="370"/>
      <c r="N57" s="367"/>
      <c r="O57" s="367"/>
      <c r="P57" s="367"/>
      <c r="Q57" s="367"/>
      <c r="R57" s="378"/>
      <c r="S57" s="371"/>
    </row>
    <row r="58" spans="1:19" s="144" customFormat="1" ht="15.75" x14ac:dyDescent="0.25">
      <c r="A58" s="580">
        <v>7</v>
      </c>
      <c r="B58" s="582" t="s">
        <v>340</v>
      </c>
      <c r="C58" s="369"/>
      <c r="D58" s="576"/>
      <c r="E58" s="377" t="s">
        <v>33</v>
      </c>
      <c r="F58" s="133"/>
      <c r="G58" s="133"/>
      <c r="H58" s="599"/>
      <c r="I58" s="599"/>
      <c r="J58" s="599"/>
      <c r="K58" s="469"/>
      <c r="L58" s="769"/>
      <c r="M58" s="370"/>
      <c r="N58" s="168"/>
      <c r="O58" s="168"/>
      <c r="P58" s="168"/>
      <c r="Q58" s="168"/>
      <c r="R58" s="168"/>
      <c r="S58" s="371"/>
    </row>
    <row r="59" spans="1:19" s="144" customFormat="1" ht="15.75" x14ac:dyDescent="0.25">
      <c r="A59" s="576"/>
      <c r="B59" s="576"/>
      <c r="C59" s="369"/>
      <c r="D59" s="576"/>
      <c r="E59" s="369"/>
      <c r="F59" s="133"/>
      <c r="G59" s="133"/>
      <c r="H59" s="657"/>
      <c r="I59" s="657"/>
      <c r="J59" s="657"/>
      <c r="K59" s="128"/>
      <c r="L59" s="764"/>
      <c r="M59" s="370"/>
      <c r="N59" s="367"/>
      <c r="O59" s="367"/>
      <c r="P59" s="367"/>
      <c r="Q59" s="367"/>
      <c r="R59" s="378"/>
      <c r="S59" s="371"/>
    </row>
    <row r="60" spans="1:19" s="144" customFormat="1" ht="15.75" x14ac:dyDescent="0.25">
      <c r="A60" s="576"/>
      <c r="B60" s="576"/>
      <c r="C60" s="369"/>
      <c r="D60" s="674"/>
      <c r="E60" s="369" t="s">
        <v>280</v>
      </c>
      <c r="F60" s="133"/>
      <c r="G60" s="133"/>
      <c r="H60" s="657"/>
      <c r="I60" s="657"/>
      <c r="J60" s="657"/>
      <c r="K60" s="128"/>
      <c r="L60" s="764"/>
      <c r="M60" s="370"/>
      <c r="N60" s="657"/>
      <c r="O60" s="657"/>
      <c r="P60" s="657"/>
      <c r="Q60" s="657"/>
      <c r="R60" s="599"/>
      <c r="S60" s="371"/>
    </row>
    <row r="61" spans="1:19" s="144" customFormat="1" ht="15.75" x14ac:dyDescent="0.25">
      <c r="A61" s="576"/>
      <c r="B61" s="576"/>
      <c r="C61" s="369"/>
      <c r="D61" s="369"/>
      <c r="E61" s="369"/>
      <c r="F61" s="133"/>
      <c r="G61" s="133"/>
      <c r="H61" s="657"/>
      <c r="I61" s="657"/>
      <c r="J61" s="657"/>
      <c r="K61" s="128"/>
      <c r="L61" s="764"/>
      <c r="M61" s="370"/>
      <c r="N61" s="134"/>
      <c r="O61" s="134"/>
      <c r="P61" s="134"/>
      <c r="Q61" s="134"/>
      <c r="R61" s="168"/>
      <c r="S61" s="372" t="e">
        <f>#REF!+#REF!+#REF!+#REF!</f>
        <v>#REF!</v>
      </c>
    </row>
    <row r="62" spans="1:19" s="144" customFormat="1" ht="15.75" x14ac:dyDescent="0.25">
      <c r="A62" s="576"/>
      <c r="B62" s="576"/>
      <c r="C62" s="370"/>
      <c r="D62" s="369"/>
      <c r="E62" s="369"/>
      <c r="F62" s="376"/>
      <c r="G62" s="133"/>
      <c r="H62" s="128"/>
      <c r="I62" s="128"/>
      <c r="J62" s="128"/>
      <c r="K62" s="128"/>
      <c r="L62" s="764"/>
      <c r="M62" s="370"/>
      <c r="N62" s="367"/>
      <c r="O62" s="367"/>
      <c r="P62" s="367"/>
      <c r="Q62" s="367"/>
      <c r="R62" s="378"/>
      <c r="S62" s="374">
        <f>O63+P63+Q63+R63</f>
        <v>158</v>
      </c>
    </row>
    <row r="63" spans="1:19" s="447" customFormat="1" ht="15.75" x14ac:dyDescent="0.25">
      <c r="A63" s="580">
        <v>8</v>
      </c>
      <c r="B63" s="576" t="s">
        <v>341</v>
      </c>
      <c r="C63" s="368"/>
      <c r="D63" s="582" t="s">
        <v>356</v>
      </c>
      <c r="E63" s="377" t="s">
        <v>33</v>
      </c>
      <c r="F63" s="133"/>
      <c r="G63" s="133"/>
      <c r="H63" s="469">
        <v>500</v>
      </c>
      <c r="I63" s="469">
        <v>500</v>
      </c>
      <c r="J63" s="469">
        <v>500</v>
      </c>
      <c r="K63" s="469">
        <v>500</v>
      </c>
      <c r="L63" s="764">
        <v>2000</v>
      </c>
      <c r="M63" s="370" t="s">
        <v>31</v>
      </c>
      <c r="N63" s="378"/>
      <c r="O63" s="378">
        <v>13</v>
      </c>
      <c r="P63" s="378">
        <v>13</v>
      </c>
      <c r="Q63" s="378">
        <v>13</v>
      </c>
      <c r="R63" s="378">
        <v>119</v>
      </c>
      <c r="S63" s="454">
        <f>O64+P64+Q64+R64</f>
        <v>0</v>
      </c>
    </row>
    <row r="64" spans="1:19" s="144" customFormat="1" ht="15.75" x14ac:dyDescent="0.25">
      <c r="A64" s="576"/>
      <c r="B64" s="576"/>
      <c r="C64" s="368"/>
      <c r="D64" s="582" t="s">
        <v>357</v>
      </c>
      <c r="E64" s="369"/>
      <c r="F64" s="133"/>
      <c r="G64" s="133"/>
      <c r="H64" s="128"/>
      <c r="I64" s="128"/>
      <c r="J64" s="128"/>
      <c r="K64" s="128"/>
      <c r="L64" s="764"/>
      <c r="M64" s="370"/>
      <c r="N64" s="367"/>
      <c r="O64" s="367"/>
      <c r="P64" s="367"/>
      <c r="Q64" s="367"/>
      <c r="R64" s="378"/>
      <c r="S64" s="374"/>
    </row>
    <row r="65" spans="1:19" s="144" customFormat="1" ht="15.75" x14ac:dyDescent="0.25">
      <c r="A65" s="576"/>
      <c r="B65" s="576"/>
      <c r="C65" s="368"/>
      <c r="D65" s="582"/>
      <c r="E65" s="369" t="s">
        <v>280</v>
      </c>
      <c r="F65" s="133"/>
      <c r="G65" s="133"/>
      <c r="H65" s="128">
        <v>500</v>
      </c>
      <c r="I65" s="128">
        <v>500</v>
      </c>
      <c r="J65" s="128">
        <v>500</v>
      </c>
      <c r="K65" s="128">
        <v>500</v>
      </c>
      <c r="L65" s="765">
        <v>2000</v>
      </c>
      <c r="M65" s="370"/>
      <c r="N65" s="367"/>
      <c r="O65" s="367">
        <v>13</v>
      </c>
      <c r="P65" s="367">
        <v>13</v>
      </c>
      <c r="Q65" s="367">
        <v>13</v>
      </c>
      <c r="R65" s="367">
        <v>119</v>
      </c>
      <c r="S65" s="374"/>
    </row>
    <row r="66" spans="1:19" s="144" customFormat="1" ht="15.75" x14ac:dyDescent="0.25">
      <c r="A66" s="576"/>
      <c r="B66" s="576"/>
      <c r="C66" s="369"/>
      <c r="D66" s="369"/>
      <c r="E66" s="369"/>
      <c r="F66" s="133"/>
      <c r="G66" s="133"/>
      <c r="H66" s="368"/>
      <c r="I66" s="368"/>
      <c r="J66" s="368"/>
      <c r="K66" s="368"/>
      <c r="L66" s="767"/>
      <c r="M66" s="370"/>
      <c r="N66" s="134"/>
      <c r="O66" s="134"/>
      <c r="P66" s="134"/>
      <c r="Q66" s="134"/>
      <c r="R66" s="168"/>
      <c r="S66" s="371"/>
    </row>
    <row r="67" spans="1:19" s="144" customFormat="1" ht="15.75" x14ac:dyDescent="0.25">
      <c r="A67" s="576"/>
      <c r="B67" s="576"/>
      <c r="C67" s="369"/>
      <c r="D67" s="369"/>
      <c r="E67" s="377"/>
      <c r="F67" s="133"/>
      <c r="G67" s="133"/>
      <c r="H67" s="368"/>
      <c r="I67" s="368"/>
      <c r="J67" s="368"/>
      <c r="K67" s="368"/>
      <c r="L67" s="767"/>
      <c r="M67" s="370"/>
      <c r="N67" s="378"/>
      <c r="O67" s="378"/>
      <c r="P67" s="378"/>
      <c r="Q67" s="378"/>
      <c r="R67" s="378"/>
      <c r="S67" s="372">
        <f>O67+P67+Q67+R67</f>
        <v>0</v>
      </c>
    </row>
    <row r="68" spans="1:19" s="144" customFormat="1" ht="15.75" x14ac:dyDescent="0.25">
      <c r="A68" s="576"/>
      <c r="B68" s="576"/>
      <c r="C68" s="369"/>
      <c r="D68" s="582" t="s">
        <v>358</v>
      </c>
      <c r="E68" s="377" t="s">
        <v>33</v>
      </c>
      <c r="F68" s="133"/>
      <c r="G68" s="133"/>
      <c r="H68" s="370">
        <v>6</v>
      </c>
      <c r="I68" s="370">
        <v>6</v>
      </c>
      <c r="J68" s="370">
        <v>6</v>
      </c>
      <c r="K68" s="370">
        <v>6</v>
      </c>
      <c r="L68" s="767">
        <v>24</v>
      </c>
      <c r="M68" s="370" t="s">
        <v>31</v>
      </c>
      <c r="N68" s="367"/>
      <c r="O68" s="378">
        <v>28</v>
      </c>
      <c r="P68" s="378">
        <v>27</v>
      </c>
      <c r="Q68" s="378">
        <v>27</v>
      </c>
      <c r="R68" s="378">
        <v>109</v>
      </c>
      <c r="S68" s="371"/>
    </row>
    <row r="69" spans="1:19" s="144" customFormat="1" ht="15.75" x14ac:dyDescent="0.25">
      <c r="A69" s="588"/>
      <c r="B69" s="588"/>
      <c r="C69" s="369"/>
      <c r="D69" s="589" t="s">
        <v>39</v>
      </c>
      <c r="E69" s="369"/>
      <c r="F69" s="133"/>
      <c r="G69" s="133"/>
      <c r="H69" s="368"/>
      <c r="I69" s="368"/>
      <c r="J69" s="368"/>
      <c r="K69" s="368"/>
      <c r="L69" s="767"/>
      <c r="M69" s="370"/>
      <c r="N69" s="367"/>
      <c r="O69" s="367"/>
      <c r="P69" s="367"/>
      <c r="Q69" s="367"/>
      <c r="R69" s="378"/>
      <c r="S69" s="372" t="e">
        <f>#REF!+#REF!+#REF!+#REF!</f>
        <v>#REF!</v>
      </c>
    </row>
    <row r="70" spans="1:19" s="144" customFormat="1" ht="15.75" x14ac:dyDescent="0.25">
      <c r="A70" s="588"/>
      <c r="B70" s="588"/>
      <c r="C70" s="369"/>
      <c r="D70" s="589" t="s">
        <v>556</v>
      </c>
      <c r="E70" s="369" t="s">
        <v>280</v>
      </c>
      <c r="F70" s="133"/>
      <c r="G70" s="133"/>
      <c r="H70" s="368">
        <v>6</v>
      </c>
      <c r="I70" s="368">
        <v>6</v>
      </c>
      <c r="J70" s="368">
        <v>6</v>
      </c>
      <c r="K70" s="368">
        <v>6</v>
      </c>
      <c r="L70" s="767">
        <v>24</v>
      </c>
      <c r="M70" s="370"/>
      <c r="N70" s="367"/>
      <c r="O70" s="367">
        <v>28</v>
      </c>
      <c r="P70" s="367">
        <v>27</v>
      </c>
      <c r="Q70" s="367">
        <v>27</v>
      </c>
      <c r="R70" s="378">
        <v>109</v>
      </c>
      <c r="S70" s="372"/>
    </row>
    <row r="71" spans="1:19" s="144" customFormat="1" ht="15.75" x14ac:dyDescent="0.25">
      <c r="A71" s="576"/>
      <c r="B71" s="576"/>
      <c r="C71" s="369"/>
      <c r="D71" s="379"/>
      <c r="E71" s="369"/>
      <c r="F71" s="133"/>
      <c r="G71" s="133"/>
      <c r="H71" s="368"/>
      <c r="I71" s="368"/>
      <c r="J71" s="368"/>
      <c r="K71" s="368"/>
      <c r="L71" s="767"/>
      <c r="M71" s="370"/>
      <c r="N71" s="367"/>
      <c r="O71" s="367"/>
      <c r="P71" s="367"/>
      <c r="Q71" s="367"/>
      <c r="R71" s="378"/>
      <c r="S71" s="371"/>
    </row>
    <row r="72" spans="1:19" s="449" customFormat="1" ht="15.75" x14ac:dyDescent="0.25">
      <c r="A72" s="581"/>
      <c r="B72" s="581"/>
      <c r="C72" s="369"/>
      <c r="D72" s="369"/>
      <c r="E72" s="369"/>
      <c r="F72" s="133"/>
      <c r="G72" s="133"/>
      <c r="H72" s="368"/>
      <c r="I72" s="368"/>
      <c r="J72" s="368"/>
      <c r="K72" s="368"/>
      <c r="L72" s="767"/>
      <c r="M72" s="370"/>
      <c r="N72" s="367"/>
      <c r="O72" s="367"/>
      <c r="P72" s="367"/>
      <c r="Q72" s="367"/>
      <c r="R72" s="378"/>
      <c r="S72" s="455">
        <f t="shared" ref="S72:S73" si="0">O79+P79+Q79+R79</f>
        <v>146</v>
      </c>
    </row>
    <row r="73" spans="1:19" s="144" customFormat="1" ht="15.75" x14ac:dyDescent="0.25">
      <c r="A73" s="580">
        <v>9</v>
      </c>
      <c r="B73" s="582" t="s">
        <v>342</v>
      </c>
      <c r="C73" s="369"/>
      <c r="D73" s="576" t="s">
        <v>37</v>
      </c>
      <c r="E73" s="377" t="s">
        <v>33</v>
      </c>
      <c r="F73" s="133"/>
      <c r="G73" s="133"/>
      <c r="H73" s="370">
        <v>2</v>
      </c>
      <c r="I73" s="370">
        <v>3</v>
      </c>
      <c r="J73" s="370">
        <v>2</v>
      </c>
      <c r="K73" s="370">
        <v>3</v>
      </c>
      <c r="L73" s="767">
        <v>10</v>
      </c>
      <c r="M73" s="370" t="s">
        <v>31</v>
      </c>
      <c r="N73" s="367"/>
      <c r="O73" s="599">
        <v>19</v>
      </c>
      <c r="P73" s="599">
        <v>19</v>
      </c>
      <c r="Q73" s="599">
        <v>20</v>
      </c>
      <c r="R73" s="599">
        <v>58</v>
      </c>
      <c r="S73" s="374">
        <f t="shared" si="0"/>
        <v>0</v>
      </c>
    </row>
    <row r="74" spans="1:19" s="144" customFormat="1" ht="15.75" x14ac:dyDescent="0.25">
      <c r="A74" s="581"/>
      <c r="B74" s="581"/>
      <c r="C74" s="369"/>
      <c r="D74" s="369"/>
      <c r="E74" s="135"/>
      <c r="F74" s="133"/>
      <c r="G74" s="133"/>
      <c r="H74" s="368"/>
      <c r="I74" s="368"/>
      <c r="J74" s="368"/>
      <c r="K74" s="368"/>
      <c r="L74" s="767"/>
      <c r="M74" s="370"/>
      <c r="N74" s="134"/>
      <c r="O74" s="657"/>
      <c r="P74" s="657"/>
      <c r="Q74" s="657"/>
      <c r="R74" s="168"/>
      <c r="S74" s="374">
        <f>O83+P83+Q83+R83</f>
        <v>46</v>
      </c>
    </row>
    <row r="75" spans="1:19" s="144" customFormat="1" ht="15.75" x14ac:dyDescent="0.25">
      <c r="A75" s="581"/>
      <c r="B75" s="581"/>
      <c r="C75" s="369"/>
      <c r="D75" s="369"/>
      <c r="E75" s="420" t="s">
        <v>360</v>
      </c>
      <c r="F75" s="133"/>
      <c r="G75" s="133"/>
      <c r="H75" s="368"/>
      <c r="I75" s="368"/>
      <c r="J75" s="368"/>
      <c r="K75" s="368"/>
      <c r="L75" s="767"/>
      <c r="M75" s="370"/>
      <c r="N75" s="134"/>
      <c r="O75" s="657"/>
      <c r="P75" s="657"/>
      <c r="Q75" s="657"/>
      <c r="R75" s="168"/>
      <c r="S75" s="374"/>
    </row>
    <row r="76" spans="1:19" s="144" customFormat="1" ht="15.75" x14ac:dyDescent="0.25">
      <c r="A76" s="581"/>
      <c r="B76" s="581"/>
      <c r="C76" s="369"/>
      <c r="D76" s="369"/>
      <c r="E76" s="420" t="s">
        <v>281</v>
      </c>
      <c r="F76" s="133"/>
      <c r="G76" s="133"/>
      <c r="H76" s="368"/>
      <c r="I76" s="368"/>
      <c r="J76" s="368"/>
      <c r="K76" s="368"/>
      <c r="L76" s="767"/>
      <c r="M76" s="370"/>
      <c r="N76" s="134"/>
      <c r="O76" s="657"/>
      <c r="P76" s="657"/>
      <c r="Q76" s="657"/>
      <c r="R76" s="599"/>
      <c r="S76" s="374"/>
    </row>
    <row r="77" spans="1:19" s="144" customFormat="1" ht="15.75" x14ac:dyDescent="0.25">
      <c r="A77" s="581"/>
      <c r="B77" s="581"/>
      <c r="C77" s="370"/>
      <c r="D77" s="369"/>
      <c r="E77" s="369" t="s">
        <v>282</v>
      </c>
      <c r="F77" s="133"/>
      <c r="G77" s="133"/>
      <c r="H77" s="368"/>
      <c r="I77" s="368"/>
      <c r="J77" s="368"/>
      <c r="K77" s="368"/>
      <c r="L77" s="767"/>
      <c r="M77" s="370"/>
      <c r="N77" s="367"/>
      <c r="O77" s="657"/>
      <c r="P77" s="657"/>
      <c r="Q77" s="657"/>
      <c r="R77" s="599"/>
      <c r="S77" s="374">
        <f>O77+P77+Q77+R77</f>
        <v>0</v>
      </c>
    </row>
    <row r="78" spans="1:19" s="144" customFormat="1" ht="15.75" x14ac:dyDescent="0.25">
      <c r="A78" s="581"/>
      <c r="B78" s="581"/>
      <c r="C78" s="368"/>
      <c r="D78" s="369"/>
      <c r="E78" s="369"/>
      <c r="F78" s="133"/>
      <c r="G78" s="133"/>
      <c r="H78" s="368"/>
      <c r="I78" s="368"/>
      <c r="J78" s="368"/>
      <c r="K78" s="368"/>
      <c r="L78" s="767"/>
      <c r="M78" s="370"/>
      <c r="N78" s="134"/>
      <c r="O78" s="134"/>
      <c r="P78" s="134"/>
      <c r="Q78" s="134"/>
      <c r="R78" s="168"/>
      <c r="S78" s="374" t="e">
        <f>#REF!+#REF!+#REF!+#REF!</f>
        <v>#REF!</v>
      </c>
    </row>
    <row r="79" spans="1:19" s="144" customFormat="1" ht="15.75" x14ac:dyDescent="0.25">
      <c r="A79" s="584">
        <v>10</v>
      </c>
      <c r="B79" s="582" t="s">
        <v>343</v>
      </c>
      <c r="C79" s="368"/>
      <c r="D79" s="582" t="s">
        <v>359</v>
      </c>
      <c r="E79" s="377" t="s">
        <v>33</v>
      </c>
      <c r="F79" s="133"/>
      <c r="G79" s="133"/>
      <c r="H79" s="370">
        <v>500</v>
      </c>
      <c r="I79" s="370">
        <v>500</v>
      </c>
      <c r="J79" s="370">
        <v>500</v>
      </c>
      <c r="K79" s="370">
        <v>500</v>
      </c>
      <c r="L79" s="767">
        <v>2000</v>
      </c>
      <c r="M79" s="370" t="s">
        <v>31</v>
      </c>
      <c r="N79" s="367"/>
      <c r="O79" s="378">
        <v>25</v>
      </c>
      <c r="P79" s="378">
        <v>25</v>
      </c>
      <c r="Q79" s="378">
        <v>23</v>
      </c>
      <c r="R79" s="378">
        <v>73</v>
      </c>
      <c r="S79" s="371"/>
    </row>
    <row r="80" spans="1:19" s="447" customFormat="1" ht="15.75" x14ac:dyDescent="0.25">
      <c r="A80" s="581"/>
      <c r="B80" s="581"/>
      <c r="C80" s="368"/>
      <c r="D80" s="582" t="s">
        <v>38</v>
      </c>
      <c r="E80" s="369"/>
      <c r="F80" s="133"/>
      <c r="G80" s="133"/>
      <c r="H80" s="368"/>
      <c r="I80" s="368"/>
      <c r="J80" s="368"/>
      <c r="K80" s="368"/>
      <c r="L80" s="767"/>
      <c r="M80" s="370"/>
      <c r="N80" s="367"/>
      <c r="O80" s="367"/>
      <c r="P80" s="367"/>
      <c r="Q80" s="367"/>
      <c r="R80" s="378"/>
      <c r="S80" s="454">
        <f t="shared" ref="S80" si="1">O87+P87+Q87+R87</f>
        <v>0</v>
      </c>
    </row>
    <row r="81" spans="1:19" s="447" customFormat="1" ht="15.75" x14ac:dyDescent="0.25">
      <c r="A81" s="581"/>
      <c r="B81" s="581"/>
      <c r="C81" s="368"/>
      <c r="D81" s="582"/>
      <c r="E81" s="420" t="s">
        <v>360</v>
      </c>
      <c r="F81" s="133"/>
      <c r="G81" s="133"/>
      <c r="H81" s="368">
        <v>175</v>
      </c>
      <c r="I81" s="368">
        <v>175</v>
      </c>
      <c r="J81" s="368">
        <v>175</v>
      </c>
      <c r="K81" s="368">
        <v>175</v>
      </c>
      <c r="L81" s="770">
        <v>700</v>
      </c>
      <c r="M81" s="370"/>
      <c r="N81" s="367"/>
      <c r="O81" s="367">
        <v>9</v>
      </c>
      <c r="P81" s="367">
        <v>9</v>
      </c>
      <c r="Q81" s="367">
        <v>9</v>
      </c>
      <c r="R81" s="378">
        <v>27</v>
      </c>
      <c r="S81" s="454"/>
    </row>
    <row r="82" spans="1:19" s="447" customFormat="1" ht="15.75" x14ac:dyDescent="0.25">
      <c r="A82" s="581"/>
      <c r="B82" s="581"/>
      <c r="C82" s="368"/>
      <c r="D82" s="582"/>
      <c r="E82" s="420" t="s">
        <v>281</v>
      </c>
      <c r="F82" s="133"/>
      <c r="G82" s="133"/>
      <c r="H82" s="368">
        <v>162</v>
      </c>
      <c r="I82" s="368">
        <v>163</v>
      </c>
      <c r="J82" s="368">
        <v>162</v>
      </c>
      <c r="K82" s="368">
        <v>163</v>
      </c>
      <c r="L82" s="770">
        <v>650</v>
      </c>
      <c r="M82" s="370"/>
      <c r="N82" s="367"/>
      <c r="O82" s="367">
        <v>8</v>
      </c>
      <c r="P82" s="367">
        <v>8</v>
      </c>
      <c r="Q82" s="367">
        <v>7</v>
      </c>
      <c r="R82" s="378">
        <v>23</v>
      </c>
      <c r="S82" s="454"/>
    </row>
    <row r="83" spans="1:19" s="144" customFormat="1" ht="15.75" x14ac:dyDescent="0.25">
      <c r="A83" s="580"/>
      <c r="B83" s="576"/>
      <c r="C83" s="368"/>
      <c r="D83" s="369"/>
      <c r="E83" s="369" t="s">
        <v>282</v>
      </c>
      <c r="F83" s="133"/>
      <c r="G83" s="133"/>
      <c r="H83" s="368">
        <v>163</v>
      </c>
      <c r="I83" s="368">
        <v>162</v>
      </c>
      <c r="J83" s="368">
        <v>163</v>
      </c>
      <c r="K83" s="368">
        <v>162</v>
      </c>
      <c r="L83" s="770">
        <v>650</v>
      </c>
      <c r="M83" s="370"/>
      <c r="N83" s="367"/>
      <c r="O83" s="367">
        <v>8</v>
      </c>
      <c r="P83" s="367">
        <v>8</v>
      </c>
      <c r="Q83" s="367">
        <v>7</v>
      </c>
      <c r="R83" s="378">
        <v>23</v>
      </c>
      <c r="S83" s="374" t="e">
        <f>#REF!+#REF!+#REF!+#REF!</f>
        <v>#REF!</v>
      </c>
    </row>
    <row r="84" spans="1:19" s="144" customFormat="1" ht="15.75" x14ac:dyDescent="0.25">
      <c r="A84" s="576"/>
      <c r="B84" s="576"/>
      <c r="C84" s="369"/>
      <c r="D84" s="369"/>
      <c r="E84" s="369"/>
      <c r="F84" s="133"/>
      <c r="G84" s="133"/>
      <c r="H84" s="368"/>
      <c r="I84" s="368"/>
      <c r="J84" s="368"/>
      <c r="K84" s="368"/>
      <c r="L84" s="767"/>
      <c r="M84" s="370"/>
      <c r="N84" s="134"/>
      <c r="O84" s="134"/>
      <c r="P84" s="134"/>
      <c r="Q84" s="134"/>
      <c r="R84" s="168"/>
      <c r="S84" s="374" t="e">
        <f>#REF!+#REF!+#REF!+#REF!</f>
        <v>#REF!</v>
      </c>
    </row>
    <row r="85" spans="1:19" s="144" customFormat="1" ht="15.75" x14ac:dyDescent="0.25">
      <c r="A85" s="585">
        <v>11</v>
      </c>
      <c r="B85" s="586" t="s">
        <v>344</v>
      </c>
      <c r="C85" s="369"/>
      <c r="D85" s="369"/>
      <c r="E85" s="369"/>
      <c r="F85" s="133"/>
      <c r="G85" s="133"/>
      <c r="H85" s="368"/>
      <c r="I85" s="368"/>
      <c r="J85" s="368"/>
      <c r="K85" s="368"/>
      <c r="L85" s="767"/>
      <c r="M85" s="370"/>
      <c r="N85" s="367"/>
      <c r="O85" s="367"/>
      <c r="P85" s="367"/>
      <c r="Q85" s="367"/>
      <c r="R85" s="378"/>
      <c r="S85" s="374" t="e">
        <f>#REF!+#REF!+#REF!+#REF!</f>
        <v>#REF!</v>
      </c>
    </row>
    <row r="86" spans="1:19" s="144" customFormat="1" ht="15.75" x14ac:dyDescent="0.25">
      <c r="A86" s="585"/>
      <c r="B86" s="586" t="s">
        <v>345</v>
      </c>
      <c r="C86" s="369"/>
      <c r="D86" s="369"/>
      <c r="E86" s="377" t="s">
        <v>33</v>
      </c>
      <c r="F86" s="133"/>
      <c r="G86" s="133"/>
      <c r="H86" s="368"/>
      <c r="I86" s="368"/>
      <c r="J86" s="368"/>
      <c r="K86" s="368"/>
      <c r="L86" s="767"/>
      <c r="M86" s="370" t="s">
        <v>31</v>
      </c>
      <c r="N86" s="134">
        <v>450</v>
      </c>
      <c r="O86" s="134">
        <v>450</v>
      </c>
      <c r="P86" s="134">
        <v>450</v>
      </c>
      <c r="Q86" s="134">
        <v>450</v>
      </c>
      <c r="R86" s="168">
        <v>1800</v>
      </c>
      <c r="S86" s="374" t="e">
        <f>SUM(#REF!)</f>
        <v>#REF!</v>
      </c>
    </row>
    <row r="87" spans="1:19" s="144" customFormat="1" ht="15.75" x14ac:dyDescent="0.25">
      <c r="A87" s="576"/>
      <c r="B87" s="576"/>
      <c r="C87" s="369"/>
      <c r="D87" s="369"/>
      <c r="E87" s="369"/>
      <c r="F87" s="133"/>
      <c r="G87" s="133"/>
      <c r="H87" s="368"/>
      <c r="I87" s="368"/>
      <c r="J87" s="368"/>
      <c r="K87" s="368"/>
      <c r="L87" s="767"/>
      <c r="M87" s="370"/>
      <c r="N87" s="367"/>
      <c r="O87" s="367"/>
      <c r="P87" s="367"/>
      <c r="Q87" s="367"/>
      <c r="R87" s="378"/>
      <c r="S87" s="371"/>
    </row>
    <row r="88" spans="1:19" s="144" customFormat="1" ht="15.75" x14ac:dyDescent="0.25">
      <c r="A88" s="736"/>
      <c r="B88" s="736"/>
      <c r="C88" s="369"/>
      <c r="D88" s="369"/>
      <c r="E88" s="369"/>
      <c r="F88" s="133"/>
      <c r="G88" s="133"/>
      <c r="H88" s="368"/>
      <c r="I88" s="368"/>
      <c r="J88" s="368"/>
      <c r="K88" s="368"/>
      <c r="L88" s="767"/>
      <c r="M88" s="370"/>
      <c r="N88" s="134"/>
      <c r="O88" s="134"/>
      <c r="P88" s="134"/>
      <c r="Q88" s="134"/>
      <c r="R88" s="168"/>
      <c r="S88" s="374" t="e">
        <f>SUM(#REF!)</f>
        <v>#REF!</v>
      </c>
    </row>
    <row r="89" spans="1:19" s="144" customFormat="1" ht="15.75" x14ac:dyDescent="0.25">
      <c r="A89" s="585">
        <v>12</v>
      </c>
      <c r="B89" s="587" t="s">
        <v>346</v>
      </c>
      <c r="C89" s="369"/>
      <c r="D89" s="369"/>
      <c r="E89" s="377" t="s">
        <v>33</v>
      </c>
      <c r="F89" s="133"/>
      <c r="G89" s="133"/>
      <c r="H89" s="368"/>
      <c r="I89" s="368"/>
      <c r="J89" s="368"/>
      <c r="K89" s="368"/>
      <c r="L89" s="767"/>
      <c r="M89" s="370" t="s">
        <v>30</v>
      </c>
      <c r="N89" s="367"/>
      <c r="O89" s="367">
        <v>1028</v>
      </c>
      <c r="P89" s="367">
        <v>1028</v>
      </c>
      <c r="Q89" s="367">
        <v>1028</v>
      </c>
      <c r="R89" s="599">
        <v>4112</v>
      </c>
      <c r="S89" s="371"/>
    </row>
    <row r="90" spans="1:19" s="447" customFormat="1" ht="15.75" x14ac:dyDescent="0.25">
      <c r="A90" s="581"/>
      <c r="B90" s="581"/>
      <c r="C90" s="369"/>
      <c r="D90" s="369"/>
      <c r="E90" s="144"/>
      <c r="F90" s="133"/>
      <c r="G90" s="133"/>
      <c r="H90" s="368"/>
      <c r="I90" s="368"/>
      <c r="J90" s="368"/>
      <c r="K90" s="368"/>
      <c r="L90" s="767"/>
      <c r="M90" s="370"/>
      <c r="N90" s="367"/>
      <c r="O90" s="367"/>
      <c r="P90" s="367"/>
      <c r="Q90" s="367"/>
      <c r="R90" s="378"/>
      <c r="S90" s="454" t="e">
        <f>SUM(#REF!)</f>
        <v>#REF!</v>
      </c>
    </row>
    <row r="91" spans="1:19" s="144" customFormat="1" ht="15.75" x14ac:dyDescent="0.25">
      <c r="A91" s="581"/>
      <c r="B91" s="581"/>
      <c r="C91" s="369"/>
      <c r="D91" s="369"/>
      <c r="E91" s="369"/>
      <c r="F91" s="133"/>
      <c r="G91" s="133"/>
      <c r="H91" s="368"/>
      <c r="I91" s="368"/>
      <c r="J91" s="368"/>
      <c r="K91" s="368"/>
      <c r="L91" s="767"/>
      <c r="M91" s="370"/>
      <c r="N91" s="367"/>
      <c r="O91" s="367"/>
      <c r="P91" s="367"/>
      <c r="Q91" s="367"/>
      <c r="R91" s="378"/>
      <c r="S91" s="374"/>
    </row>
    <row r="92" spans="1:19" s="144" customFormat="1" ht="15.75" x14ac:dyDescent="0.25">
      <c r="A92" s="498"/>
      <c r="B92" s="497"/>
      <c r="C92" s="118"/>
      <c r="D92" s="118"/>
      <c r="E92" s="118"/>
      <c r="F92" s="119"/>
      <c r="G92" s="119"/>
      <c r="H92" s="120"/>
      <c r="I92" s="120"/>
      <c r="J92" s="120"/>
      <c r="K92" s="120"/>
      <c r="L92" s="763"/>
      <c r="M92" s="121"/>
      <c r="N92" s="123"/>
      <c r="O92" s="123"/>
      <c r="P92" s="123"/>
      <c r="Q92" s="123"/>
      <c r="R92" s="168"/>
      <c r="S92" s="374"/>
    </row>
    <row r="93" spans="1:19" s="144" customFormat="1" ht="15.75" x14ac:dyDescent="0.25">
      <c r="A93" s="471"/>
      <c r="B93" s="471"/>
      <c r="C93" s="471"/>
      <c r="D93" s="472"/>
      <c r="E93" s="472"/>
      <c r="F93" s="473"/>
      <c r="G93" s="473"/>
      <c r="H93" s="474"/>
      <c r="I93" s="474"/>
      <c r="J93" s="474"/>
      <c r="K93" s="474"/>
      <c r="L93" s="771"/>
      <c r="M93" s="592"/>
      <c r="N93" s="475"/>
      <c r="O93" s="475"/>
      <c r="P93" s="475"/>
      <c r="Q93" s="475"/>
      <c r="R93" s="598"/>
      <c r="S93" s="374"/>
    </row>
    <row r="94" spans="1:19" s="144" customFormat="1" ht="15.75" x14ac:dyDescent="0.2">
      <c r="A94" s="15" t="s">
        <v>27</v>
      </c>
      <c r="B94" s="15"/>
      <c r="D94" s="843" t="s">
        <v>20</v>
      </c>
      <c r="E94" s="843"/>
      <c r="F94" s="843"/>
      <c r="G94" s="843"/>
      <c r="H94" s="843"/>
      <c r="I94" s="843"/>
      <c r="J94" s="843"/>
      <c r="K94" s="843"/>
      <c r="L94" s="772"/>
      <c r="M94" s="30"/>
      <c r="N94" s="15" t="s">
        <v>29</v>
      </c>
      <c r="O94" s="15"/>
      <c r="P94" s="15"/>
      <c r="Q94" s="15"/>
      <c r="R94" s="350"/>
      <c r="S94" s="374"/>
    </row>
    <row r="95" spans="1:19" s="144" customFormat="1" ht="15.75" x14ac:dyDescent="0.2">
      <c r="A95" s="15"/>
      <c r="B95" s="15"/>
      <c r="C95" s="82"/>
      <c r="D95" s="15"/>
      <c r="E95" s="9"/>
      <c r="F95" s="9"/>
      <c r="G95" s="29"/>
      <c r="H95" s="113"/>
      <c r="I95" s="113"/>
      <c r="J95" s="112"/>
      <c r="K95" s="112"/>
      <c r="L95" s="772"/>
      <c r="M95" s="30"/>
      <c r="N95" s="15"/>
      <c r="O95" s="15"/>
      <c r="P95" s="15"/>
      <c r="Q95" s="15"/>
      <c r="R95" s="350"/>
      <c r="S95" s="374"/>
    </row>
    <row r="96" spans="1:19" s="144" customFormat="1" ht="15.75" x14ac:dyDescent="0.2">
      <c r="A96" s="15"/>
      <c r="B96" s="15"/>
      <c r="C96" s="110"/>
      <c r="D96" s="15"/>
      <c r="E96" s="22"/>
      <c r="F96" s="15"/>
      <c r="G96" s="15"/>
      <c r="H96" s="15"/>
      <c r="I96" s="15"/>
      <c r="J96" s="15"/>
      <c r="K96" s="15"/>
      <c r="L96" s="772"/>
      <c r="M96" s="23"/>
      <c r="N96" s="15"/>
      <c r="O96" s="15"/>
      <c r="P96" s="15"/>
      <c r="Q96" s="15"/>
      <c r="R96" s="350"/>
      <c r="S96" s="374"/>
    </row>
    <row r="97" spans="1:25" s="144" customFormat="1" ht="15.75" x14ac:dyDescent="0.2">
      <c r="A97" s="842" t="s">
        <v>272</v>
      </c>
      <c r="B97" s="842"/>
      <c r="C97" s="111"/>
      <c r="D97" s="842" t="s">
        <v>274</v>
      </c>
      <c r="E97" s="842"/>
      <c r="H97" s="842" t="s">
        <v>301</v>
      </c>
      <c r="I97" s="842"/>
      <c r="J97" s="842"/>
      <c r="K97" s="842"/>
      <c r="L97" s="773"/>
      <c r="M97" s="563"/>
      <c r="N97" s="23"/>
      <c r="O97" s="842" t="s">
        <v>275</v>
      </c>
      <c r="P97" s="842"/>
      <c r="Q97" s="842"/>
      <c r="R97" s="842"/>
      <c r="S97" s="381"/>
    </row>
    <row r="98" spans="1:25" s="7" customFormat="1" ht="15.75" x14ac:dyDescent="0.2">
      <c r="A98" s="844" t="s">
        <v>273</v>
      </c>
      <c r="B98" s="844"/>
      <c r="C98" s="83"/>
      <c r="D98" s="843" t="s">
        <v>276</v>
      </c>
      <c r="E98" s="843"/>
      <c r="H98" s="843" t="s">
        <v>305</v>
      </c>
      <c r="I98" s="843"/>
      <c r="J98" s="843"/>
      <c r="K98" s="843"/>
      <c r="L98" s="773"/>
      <c r="M98" s="563"/>
      <c r="N98" s="15"/>
      <c r="O98" s="843" t="s">
        <v>277</v>
      </c>
      <c r="P98" s="843"/>
      <c r="Q98" s="843"/>
      <c r="R98" s="843"/>
      <c r="S98" s="27" t="e">
        <f>SUM(#REF!)</f>
        <v>#REF!</v>
      </c>
    </row>
    <row r="99" spans="1:25" s="7" customFormat="1" ht="15.75" x14ac:dyDescent="0.2">
      <c r="A99" s="31"/>
      <c r="B99" s="15"/>
      <c r="C99" s="83"/>
      <c r="D99" s="843" t="s">
        <v>278</v>
      </c>
      <c r="E99" s="843"/>
      <c r="H99" s="843" t="s">
        <v>279</v>
      </c>
      <c r="I99" s="843"/>
      <c r="J99" s="843"/>
      <c r="K99" s="843"/>
      <c r="L99" s="774"/>
      <c r="M99" s="593"/>
      <c r="N99" s="109"/>
      <c r="O99" s="843"/>
      <c r="P99" s="843"/>
      <c r="Q99" s="843"/>
      <c r="R99" s="843"/>
      <c r="S99" s="28"/>
    </row>
    <row r="100" spans="1:25" ht="15.75" x14ac:dyDescent="0.2">
      <c r="A100" s="31"/>
      <c r="B100" s="15"/>
      <c r="C100" s="109" t="s">
        <v>22</v>
      </c>
      <c r="D100" s="15"/>
      <c r="E100" s="125"/>
      <c r="F100" s="32"/>
      <c r="G100" s="32"/>
      <c r="H100" s="29"/>
      <c r="I100" s="29"/>
      <c r="J100" s="32"/>
      <c r="K100" s="15"/>
      <c r="L100" s="772"/>
      <c r="M100" s="563"/>
      <c r="N100" s="109"/>
      <c r="O100" s="109"/>
      <c r="P100" s="109"/>
      <c r="Q100" s="109"/>
      <c r="R100" s="596"/>
    </row>
    <row r="101" spans="1:25" ht="15.75" x14ac:dyDescent="0.2">
      <c r="A101" s="843"/>
      <c r="B101" s="843"/>
      <c r="C101" s="110"/>
      <c r="D101" s="109"/>
      <c r="E101" s="32"/>
      <c r="F101" s="15"/>
      <c r="G101" s="15"/>
      <c r="H101" s="15"/>
      <c r="I101" s="15"/>
      <c r="J101" s="110"/>
      <c r="K101" s="110"/>
      <c r="L101" s="773"/>
      <c r="M101" s="563"/>
      <c r="N101" s="110"/>
      <c r="O101" s="110"/>
      <c r="P101" s="110"/>
      <c r="Q101" s="110"/>
      <c r="R101" s="350"/>
    </row>
    <row r="102" spans="1:25" ht="15.75" x14ac:dyDescent="0.2">
      <c r="E102" s="109"/>
      <c r="S102" s="21"/>
      <c r="T102" s="8"/>
      <c r="U102" s="8"/>
      <c r="V102" s="8"/>
      <c r="W102" s="8"/>
      <c r="X102" s="20"/>
      <c r="Y102" s="20"/>
    </row>
    <row r="103" spans="1:25" ht="14.25" customHeight="1" x14ac:dyDescent="0.2">
      <c r="S103" s="21"/>
      <c r="T103" s="8"/>
      <c r="U103" s="8"/>
      <c r="V103" s="8"/>
      <c r="W103" s="8"/>
      <c r="X103" s="20"/>
      <c r="Y103" s="20"/>
    </row>
    <row r="104" spans="1:25" x14ac:dyDescent="0.2">
      <c r="S104" s="21"/>
      <c r="T104" s="8"/>
      <c r="U104" s="8"/>
      <c r="V104" s="8"/>
      <c r="W104" s="8"/>
      <c r="X104" s="20"/>
      <c r="Y104" s="20"/>
    </row>
    <row r="105" spans="1:25" x14ac:dyDescent="0.2">
      <c r="S105" s="8"/>
      <c r="T105" s="8"/>
      <c r="U105" s="8"/>
      <c r="V105" s="8"/>
      <c r="W105" s="20"/>
      <c r="X105" s="20"/>
      <c r="Y105" s="20"/>
    </row>
    <row r="110" spans="1:25" s="8" customFormat="1" x14ac:dyDescent="0.2">
      <c r="A110" s="6"/>
      <c r="B110" s="9"/>
      <c r="C110" s="10"/>
      <c r="D110" s="11"/>
      <c r="E110" s="9"/>
      <c r="F110" s="9"/>
      <c r="G110" s="9"/>
      <c r="H110" s="9"/>
      <c r="I110" s="9"/>
      <c r="J110" s="9"/>
      <c r="K110" s="9"/>
      <c r="L110" s="775"/>
      <c r="M110" s="1"/>
      <c r="N110" s="9"/>
      <c r="O110" s="9"/>
      <c r="P110" s="9"/>
      <c r="Q110" s="9"/>
      <c r="R110" s="265"/>
    </row>
    <row r="111" spans="1:25" s="8" customFormat="1" x14ac:dyDescent="0.2">
      <c r="A111" s="6"/>
      <c r="B111" s="9"/>
      <c r="C111" s="10"/>
      <c r="D111" s="11"/>
      <c r="E111" s="9"/>
      <c r="F111" s="9"/>
      <c r="G111" s="9"/>
      <c r="H111" s="9"/>
      <c r="I111" s="9"/>
      <c r="J111" s="9"/>
      <c r="K111" s="9"/>
      <c r="L111" s="775"/>
      <c r="M111" s="1"/>
      <c r="N111" s="9"/>
      <c r="O111" s="9"/>
      <c r="P111" s="9"/>
      <c r="Q111" s="9"/>
      <c r="R111" s="265"/>
    </row>
    <row r="112" spans="1:25" s="8" customFormat="1" x14ac:dyDescent="0.2">
      <c r="A112" s="6"/>
      <c r="B112" s="9"/>
      <c r="C112" s="10"/>
      <c r="D112" s="11"/>
      <c r="E112" s="9"/>
      <c r="F112" s="9"/>
      <c r="G112" s="9"/>
      <c r="H112" s="9"/>
      <c r="I112" s="9"/>
      <c r="J112" s="9"/>
      <c r="K112" s="9"/>
      <c r="L112" s="775"/>
      <c r="M112" s="1"/>
      <c r="N112" s="9"/>
      <c r="O112" s="9"/>
      <c r="P112" s="9"/>
      <c r="Q112" s="9"/>
      <c r="R112" s="265"/>
    </row>
    <row r="113" spans="1:18" s="8" customFormat="1" x14ac:dyDescent="0.2">
      <c r="A113" s="6"/>
      <c r="B113" s="9"/>
      <c r="C113" s="10"/>
      <c r="D113" s="11"/>
      <c r="E113" s="9"/>
      <c r="F113" s="9"/>
      <c r="G113" s="9"/>
      <c r="H113" s="9"/>
      <c r="I113" s="9"/>
      <c r="J113" s="9"/>
      <c r="K113" s="9"/>
      <c r="L113" s="775"/>
      <c r="M113" s="1"/>
      <c r="N113" s="9"/>
      <c r="O113" s="9"/>
      <c r="P113" s="9"/>
      <c r="Q113" s="9"/>
      <c r="R113" s="265"/>
    </row>
    <row r="114" spans="1:18" s="8" customFormat="1" x14ac:dyDescent="0.2">
      <c r="A114" s="6"/>
      <c r="B114" s="9"/>
      <c r="C114" s="10"/>
      <c r="D114" s="11"/>
      <c r="E114" s="9"/>
      <c r="F114" s="9"/>
      <c r="G114" s="9"/>
      <c r="H114" s="9"/>
      <c r="I114" s="9"/>
      <c r="J114" s="9"/>
      <c r="K114" s="9"/>
      <c r="L114" s="775"/>
      <c r="M114" s="1"/>
      <c r="N114" s="9"/>
      <c r="O114" s="9"/>
      <c r="P114" s="9"/>
      <c r="Q114" s="9"/>
      <c r="R114" s="265"/>
    </row>
    <row r="115" spans="1:18" s="8" customFormat="1" x14ac:dyDescent="0.2">
      <c r="A115" s="6"/>
      <c r="B115" s="9"/>
      <c r="C115" s="10"/>
      <c r="D115" s="11"/>
      <c r="E115" s="9"/>
      <c r="F115" s="9"/>
      <c r="G115" s="9"/>
      <c r="H115" s="9"/>
      <c r="I115" s="9"/>
      <c r="J115" s="9"/>
      <c r="K115" s="9"/>
      <c r="L115" s="775"/>
      <c r="M115" s="1"/>
      <c r="N115" s="9"/>
      <c r="O115" s="9"/>
      <c r="P115" s="9"/>
      <c r="Q115" s="9"/>
      <c r="R115" s="265"/>
    </row>
    <row r="116" spans="1:18" s="8" customFormat="1" x14ac:dyDescent="0.2">
      <c r="A116" s="6"/>
      <c r="B116" s="9"/>
      <c r="C116" s="10"/>
      <c r="D116" s="11"/>
      <c r="E116" s="9"/>
      <c r="F116" s="9"/>
      <c r="G116" s="9"/>
      <c r="H116" s="9"/>
      <c r="I116" s="9"/>
      <c r="J116" s="9"/>
      <c r="K116" s="9"/>
      <c r="L116" s="775"/>
      <c r="M116" s="1"/>
      <c r="N116" s="9"/>
      <c r="O116" s="9"/>
      <c r="P116" s="9"/>
      <c r="Q116" s="9"/>
      <c r="R116" s="265"/>
    </row>
    <row r="117" spans="1:18" s="8" customFormat="1" x14ac:dyDescent="0.2">
      <c r="A117" s="6"/>
      <c r="B117" s="9"/>
      <c r="C117" s="10"/>
      <c r="D117" s="11"/>
      <c r="E117" s="9"/>
      <c r="F117" s="9"/>
      <c r="G117" s="9"/>
      <c r="H117" s="9"/>
      <c r="I117" s="9"/>
      <c r="J117" s="9"/>
      <c r="K117" s="9"/>
      <c r="L117" s="775"/>
      <c r="M117" s="1"/>
      <c r="N117" s="9"/>
      <c r="O117" s="9"/>
      <c r="P117" s="9"/>
      <c r="Q117" s="9"/>
      <c r="R117" s="265"/>
    </row>
    <row r="118" spans="1:18" s="8" customFormat="1" x14ac:dyDescent="0.2">
      <c r="A118" s="6"/>
      <c r="B118" s="9"/>
      <c r="C118" s="10"/>
      <c r="D118" s="11"/>
      <c r="E118" s="9"/>
      <c r="F118" s="9"/>
      <c r="G118" s="9"/>
      <c r="H118" s="9"/>
      <c r="I118" s="9"/>
      <c r="J118" s="9"/>
      <c r="K118" s="9"/>
      <c r="L118" s="775"/>
      <c r="M118" s="1"/>
      <c r="N118" s="9"/>
      <c r="O118" s="9"/>
      <c r="P118" s="9"/>
      <c r="Q118" s="9"/>
      <c r="R118" s="265"/>
    </row>
    <row r="119" spans="1:18" s="8" customFormat="1" x14ac:dyDescent="0.2">
      <c r="A119" s="6"/>
      <c r="B119" s="9"/>
      <c r="C119" s="10"/>
      <c r="D119" s="11"/>
      <c r="E119" s="9"/>
      <c r="F119" s="9"/>
      <c r="G119" s="9"/>
      <c r="H119" s="9"/>
      <c r="I119" s="9"/>
      <c r="J119" s="9"/>
      <c r="K119" s="9"/>
      <c r="L119" s="775"/>
      <c r="M119" s="1"/>
      <c r="N119" s="9"/>
      <c r="O119" s="9"/>
      <c r="P119" s="9"/>
      <c r="Q119" s="9"/>
      <c r="R119" s="265"/>
    </row>
    <row r="120" spans="1:18" s="8" customFormat="1" x14ac:dyDescent="0.2">
      <c r="A120" s="6"/>
      <c r="B120" s="9"/>
      <c r="C120" s="10"/>
      <c r="D120" s="11"/>
      <c r="E120" s="9"/>
      <c r="F120" s="9"/>
      <c r="G120" s="9"/>
      <c r="H120" s="9"/>
      <c r="I120" s="9"/>
      <c r="J120" s="9"/>
      <c r="K120" s="9"/>
      <c r="L120" s="775"/>
      <c r="M120" s="1"/>
      <c r="N120" s="9"/>
      <c r="O120" s="9"/>
      <c r="P120" s="9"/>
      <c r="Q120" s="9"/>
      <c r="R120" s="265"/>
    </row>
    <row r="121" spans="1:18" s="8" customFormat="1" x14ac:dyDescent="0.2">
      <c r="A121" s="6"/>
      <c r="B121" s="9"/>
      <c r="C121" s="10"/>
      <c r="D121" s="11"/>
      <c r="E121" s="9"/>
      <c r="F121" s="9"/>
      <c r="G121" s="9"/>
      <c r="H121" s="9"/>
      <c r="I121" s="9"/>
      <c r="J121" s="9"/>
      <c r="K121" s="9"/>
      <c r="L121" s="775"/>
      <c r="M121" s="1"/>
      <c r="N121" s="9"/>
      <c r="O121" s="9"/>
      <c r="P121" s="9"/>
      <c r="Q121" s="9"/>
      <c r="R121" s="265"/>
    </row>
    <row r="122" spans="1:18" s="8" customFormat="1" x14ac:dyDescent="0.2">
      <c r="A122" s="6"/>
      <c r="B122" s="9"/>
      <c r="C122" s="10"/>
      <c r="D122" s="11"/>
      <c r="E122" s="9"/>
      <c r="F122" s="9"/>
      <c r="G122" s="9"/>
      <c r="H122" s="9"/>
      <c r="I122" s="9"/>
      <c r="J122" s="9"/>
      <c r="K122" s="9"/>
      <c r="L122" s="775"/>
      <c r="M122" s="1"/>
      <c r="N122" s="9"/>
      <c r="O122" s="9"/>
      <c r="P122" s="9"/>
      <c r="Q122" s="9"/>
      <c r="R122" s="265"/>
    </row>
    <row r="123" spans="1:18" s="8" customFormat="1" x14ac:dyDescent="0.2">
      <c r="A123" s="6"/>
      <c r="B123" s="9"/>
      <c r="C123" s="10"/>
      <c r="D123" s="11"/>
      <c r="E123" s="9"/>
      <c r="F123" s="9"/>
      <c r="G123" s="9"/>
      <c r="H123" s="9"/>
      <c r="I123" s="9"/>
      <c r="J123" s="9"/>
      <c r="K123" s="9"/>
      <c r="L123" s="775"/>
      <c r="M123" s="1"/>
      <c r="N123" s="9"/>
      <c r="O123" s="9"/>
      <c r="P123" s="9"/>
      <c r="Q123" s="9"/>
      <c r="R123" s="265"/>
    </row>
    <row r="124" spans="1:18" s="8" customFormat="1" x14ac:dyDescent="0.2">
      <c r="A124" s="6"/>
      <c r="B124" s="9"/>
      <c r="C124" s="10"/>
      <c r="D124" s="11"/>
      <c r="E124" s="9"/>
      <c r="F124" s="9"/>
      <c r="G124" s="9"/>
      <c r="H124" s="9"/>
      <c r="I124" s="9"/>
      <c r="J124" s="9"/>
      <c r="K124" s="9"/>
      <c r="L124" s="775"/>
      <c r="M124" s="1"/>
      <c r="N124" s="9"/>
      <c r="O124" s="9"/>
      <c r="P124" s="9"/>
      <c r="Q124" s="9"/>
      <c r="R124" s="265"/>
    </row>
    <row r="125" spans="1:18" s="8" customFormat="1" x14ac:dyDescent="0.2">
      <c r="A125" s="6"/>
      <c r="B125" s="9"/>
      <c r="C125" s="10"/>
      <c r="D125" s="11"/>
      <c r="E125" s="9"/>
      <c r="F125" s="9"/>
      <c r="G125" s="9"/>
      <c r="H125" s="9"/>
      <c r="I125" s="9"/>
      <c r="J125" s="9"/>
      <c r="K125" s="9"/>
      <c r="L125" s="775"/>
      <c r="M125" s="1"/>
      <c r="N125" s="9"/>
      <c r="O125" s="9"/>
      <c r="P125" s="9"/>
      <c r="Q125" s="9"/>
      <c r="R125" s="265"/>
    </row>
    <row r="126" spans="1:18" s="8" customFormat="1" x14ac:dyDescent="0.2">
      <c r="A126" s="6"/>
      <c r="B126" s="9"/>
      <c r="C126" s="10"/>
      <c r="D126" s="11"/>
      <c r="E126" s="9"/>
      <c r="F126" s="9"/>
      <c r="G126" s="9"/>
      <c r="H126" s="9"/>
      <c r="I126" s="9"/>
      <c r="J126" s="9"/>
      <c r="K126" s="9"/>
      <c r="L126" s="775"/>
      <c r="M126" s="1"/>
      <c r="N126" s="9"/>
      <c r="O126" s="9"/>
      <c r="P126" s="9"/>
      <c r="Q126" s="9"/>
      <c r="R126" s="265"/>
    </row>
    <row r="127" spans="1:18" s="8" customFormat="1" x14ac:dyDescent="0.2">
      <c r="A127" s="6"/>
      <c r="B127" s="9"/>
      <c r="C127" s="10"/>
      <c r="D127" s="11"/>
      <c r="E127" s="9"/>
      <c r="F127" s="9"/>
      <c r="G127" s="9"/>
      <c r="H127" s="9"/>
      <c r="I127" s="9"/>
      <c r="J127" s="9"/>
      <c r="K127" s="9"/>
      <c r="L127" s="775"/>
      <c r="M127" s="1"/>
      <c r="N127" s="9"/>
      <c r="O127" s="9"/>
      <c r="P127" s="9"/>
      <c r="Q127" s="9"/>
      <c r="R127" s="265"/>
    </row>
    <row r="128" spans="1:18" s="8" customFormat="1" x14ac:dyDescent="0.2">
      <c r="A128" s="6"/>
      <c r="B128" s="9"/>
      <c r="C128" s="10"/>
      <c r="D128" s="11"/>
      <c r="E128" s="9"/>
      <c r="F128" s="9"/>
      <c r="G128" s="9"/>
      <c r="H128" s="9"/>
      <c r="I128" s="9"/>
      <c r="J128" s="9"/>
      <c r="K128" s="9"/>
      <c r="L128" s="775"/>
      <c r="M128" s="1"/>
      <c r="N128" s="9"/>
      <c r="O128" s="9"/>
      <c r="P128" s="9"/>
      <c r="Q128" s="9"/>
      <c r="R128" s="265"/>
    </row>
    <row r="129" spans="1:18" s="8" customFormat="1" x14ac:dyDescent="0.2">
      <c r="A129" s="6"/>
      <c r="B129" s="9"/>
      <c r="C129" s="10"/>
      <c r="D129" s="11"/>
      <c r="E129" s="9"/>
      <c r="F129" s="9"/>
      <c r="G129" s="9"/>
      <c r="H129" s="9"/>
      <c r="I129" s="9"/>
      <c r="J129" s="9"/>
      <c r="K129" s="9"/>
      <c r="L129" s="775"/>
      <c r="M129" s="1"/>
      <c r="N129" s="9"/>
      <c r="O129" s="9"/>
      <c r="P129" s="9"/>
      <c r="Q129" s="9"/>
      <c r="R129" s="265"/>
    </row>
    <row r="130" spans="1:18" s="8" customFormat="1" x14ac:dyDescent="0.2">
      <c r="A130" s="6"/>
      <c r="B130" s="9"/>
      <c r="C130" s="10"/>
      <c r="D130" s="11"/>
      <c r="E130" s="9"/>
      <c r="F130" s="9"/>
      <c r="G130" s="9"/>
      <c r="H130" s="9"/>
      <c r="I130" s="9"/>
      <c r="J130" s="9"/>
      <c r="K130" s="9"/>
      <c r="L130" s="775"/>
      <c r="M130" s="1"/>
      <c r="N130" s="9"/>
      <c r="O130" s="9"/>
      <c r="P130" s="9"/>
      <c r="Q130" s="9"/>
      <c r="R130" s="265"/>
    </row>
    <row r="131" spans="1:18" s="8" customFormat="1" x14ac:dyDescent="0.2">
      <c r="A131" s="6"/>
      <c r="B131" s="9"/>
      <c r="C131" s="10"/>
      <c r="D131" s="11"/>
      <c r="E131" s="9"/>
      <c r="F131" s="9"/>
      <c r="G131" s="9"/>
      <c r="H131" s="9"/>
      <c r="I131" s="9"/>
      <c r="J131" s="9"/>
      <c r="K131" s="9"/>
      <c r="L131" s="775"/>
      <c r="M131" s="1"/>
      <c r="N131" s="9"/>
      <c r="O131" s="9"/>
      <c r="P131" s="9"/>
      <c r="Q131" s="9"/>
      <c r="R131" s="265"/>
    </row>
    <row r="132" spans="1:18" s="8" customFormat="1" x14ac:dyDescent="0.2">
      <c r="A132" s="6"/>
      <c r="B132" s="9"/>
      <c r="C132" s="10"/>
      <c r="D132" s="11"/>
      <c r="E132" s="9"/>
      <c r="F132" s="9"/>
      <c r="G132" s="9"/>
      <c r="H132" s="9"/>
      <c r="I132" s="9"/>
      <c r="J132" s="9"/>
      <c r="K132" s="9"/>
      <c r="L132" s="775"/>
      <c r="M132" s="1"/>
      <c r="N132" s="9"/>
      <c r="O132" s="9"/>
      <c r="P132" s="9"/>
      <c r="Q132" s="9"/>
      <c r="R132" s="265"/>
    </row>
    <row r="133" spans="1:18" s="8" customFormat="1" x14ac:dyDescent="0.2">
      <c r="A133" s="6"/>
      <c r="B133" s="9"/>
      <c r="C133" s="10"/>
      <c r="D133" s="11"/>
      <c r="E133" s="9"/>
      <c r="F133" s="9"/>
      <c r="G133" s="9"/>
      <c r="H133" s="9"/>
      <c r="I133" s="9"/>
      <c r="J133" s="9"/>
      <c r="K133" s="9"/>
      <c r="L133" s="775"/>
      <c r="M133" s="1"/>
      <c r="N133" s="9"/>
      <c r="O133" s="9"/>
      <c r="P133" s="9"/>
      <c r="Q133" s="9"/>
      <c r="R133" s="265"/>
    </row>
    <row r="134" spans="1:18" s="8" customFormat="1" x14ac:dyDescent="0.2">
      <c r="A134" s="6"/>
      <c r="B134" s="9"/>
      <c r="C134" s="10"/>
      <c r="D134" s="11"/>
      <c r="E134" s="9"/>
      <c r="F134" s="9"/>
      <c r="G134" s="9"/>
      <c r="H134" s="9"/>
      <c r="I134" s="9"/>
      <c r="J134" s="9"/>
      <c r="K134" s="9"/>
      <c r="L134" s="775"/>
      <c r="M134" s="1"/>
      <c r="N134" s="9"/>
      <c r="O134" s="9"/>
      <c r="P134" s="9"/>
      <c r="Q134" s="9"/>
      <c r="R134" s="265"/>
    </row>
    <row r="135" spans="1:18" s="8" customFormat="1" x14ac:dyDescent="0.2">
      <c r="A135" s="6"/>
      <c r="B135" s="9"/>
      <c r="C135" s="10"/>
      <c r="D135" s="11"/>
      <c r="E135" s="9"/>
      <c r="F135" s="9"/>
      <c r="G135" s="9"/>
      <c r="H135" s="9"/>
      <c r="I135" s="9"/>
      <c r="J135" s="9"/>
      <c r="K135" s="9"/>
      <c r="L135" s="775"/>
      <c r="M135" s="1"/>
      <c r="N135" s="9"/>
      <c r="O135" s="9"/>
      <c r="P135" s="9"/>
      <c r="Q135" s="9"/>
      <c r="R135" s="265"/>
    </row>
    <row r="136" spans="1:18" s="8" customFormat="1" x14ac:dyDescent="0.2">
      <c r="A136" s="6"/>
      <c r="B136" s="9"/>
      <c r="C136" s="10"/>
      <c r="D136" s="11"/>
      <c r="E136" s="9"/>
      <c r="F136" s="9"/>
      <c r="G136" s="9"/>
      <c r="H136" s="9"/>
      <c r="I136" s="9"/>
      <c r="J136" s="9"/>
      <c r="K136" s="9"/>
      <c r="L136" s="775"/>
      <c r="M136" s="1"/>
      <c r="N136" s="9"/>
      <c r="O136" s="9"/>
      <c r="P136" s="9"/>
      <c r="Q136" s="9"/>
      <c r="R136" s="265"/>
    </row>
    <row r="137" spans="1:18" s="8" customFormat="1" x14ac:dyDescent="0.2">
      <c r="A137" s="6"/>
      <c r="B137" s="9"/>
      <c r="C137" s="10"/>
      <c r="D137" s="11"/>
      <c r="E137" s="9"/>
      <c r="F137" s="9"/>
      <c r="G137" s="9"/>
      <c r="H137" s="9"/>
      <c r="I137" s="9"/>
      <c r="J137" s="9"/>
      <c r="K137" s="9"/>
      <c r="L137" s="775"/>
      <c r="M137" s="1"/>
      <c r="N137" s="9"/>
      <c r="O137" s="9"/>
      <c r="P137" s="9"/>
      <c r="Q137" s="9"/>
      <c r="R137" s="265"/>
    </row>
    <row r="138" spans="1:18" s="8" customFormat="1" x14ac:dyDescent="0.2">
      <c r="A138" s="6"/>
      <c r="B138" s="9"/>
      <c r="C138" s="10"/>
      <c r="D138" s="11"/>
      <c r="E138" s="9"/>
      <c r="F138" s="9"/>
      <c r="G138" s="9"/>
      <c r="H138" s="9"/>
      <c r="I138" s="9"/>
      <c r="J138" s="9"/>
      <c r="K138" s="9"/>
      <c r="L138" s="775"/>
      <c r="M138" s="1"/>
      <c r="N138" s="9"/>
      <c r="O138" s="9"/>
      <c r="P138" s="9"/>
      <c r="Q138" s="9"/>
      <c r="R138" s="265"/>
    </row>
    <row r="139" spans="1:18" s="8" customFormat="1" x14ac:dyDescent="0.2">
      <c r="A139" s="6"/>
      <c r="B139" s="9"/>
      <c r="C139" s="10"/>
      <c r="D139" s="11"/>
      <c r="E139" s="9"/>
      <c r="F139" s="9"/>
      <c r="G139" s="9"/>
      <c r="H139" s="9"/>
      <c r="I139" s="9"/>
      <c r="J139" s="9"/>
      <c r="K139" s="9"/>
      <c r="L139" s="775"/>
      <c r="M139" s="1"/>
      <c r="N139" s="9"/>
      <c r="O139" s="9"/>
      <c r="P139" s="9"/>
      <c r="Q139" s="9"/>
      <c r="R139" s="265"/>
    </row>
    <row r="140" spans="1:18" s="8" customFormat="1" x14ac:dyDescent="0.2">
      <c r="A140" s="6"/>
      <c r="B140" s="9"/>
      <c r="C140" s="10"/>
      <c r="D140" s="11"/>
      <c r="E140" s="9"/>
      <c r="F140" s="9"/>
      <c r="G140" s="9"/>
      <c r="H140" s="9"/>
      <c r="I140" s="9"/>
      <c r="J140" s="9"/>
      <c r="K140" s="9"/>
      <c r="L140" s="775"/>
      <c r="M140" s="1"/>
      <c r="N140" s="9"/>
      <c r="O140" s="9"/>
      <c r="P140" s="9"/>
      <c r="Q140" s="9"/>
      <c r="R140" s="265"/>
    </row>
    <row r="141" spans="1:18" s="8" customFormat="1" x14ac:dyDescent="0.2">
      <c r="A141" s="6"/>
      <c r="B141" s="9"/>
      <c r="C141" s="10"/>
      <c r="D141" s="11"/>
      <c r="E141" s="9"/>
      <c r="F141" s="9"/>
      <c r="G141" s="9"/>
      <c r="H141" s="9"/>
      <c r="I141" s="9"/>
      <c r="J141" s="9"/>
      <c r="K141" s="9"/>
      <c r="L141" s="775"/>
      <c r="M141" s="1"/>
      <c r="N141" s="9"/>
      <c r="O141" s="9"/>
      <c r="P141" s="9"/>
      <c r="Q141" s="9"/>
      <c r="R141" s="265"/>
    </row>
    <row r="142" spans="1:18" s="8" customFormat="1" x14ac:dyDescent="0.2">
      <c r="A142" s="6"/>
      <c r="B142" s="9"/>
      <c r="C142" s="10"/>
      <c r="D142" s="11"/>
      <c r="E142" s="9"/>
      <c r="F142" s="9"/>
      <c r="G142" s="9"/>
      <c r="H142" s="9"/>
      <c r="I142" s="9"/>
      <c r="J142" s="9"/>
      <c r="K142" s="9"/>
      <c r="L142" s="775"/>
      <c r="M142" s="1"/>
      <c r="N142" s="9"/>
      <c r="O142" s="9"/>
      <c r="P142" s="9"/>
      <c r="Q142" s="9"/>
      <c r="R142" s="265"/>
    </row>
    <row r="143" spans="1:18" s="8" customFormat="1" x14ac:dyDescent="0.2">
      <c r="A143" s="6"/>
      <c r="B143" s="9"/>
      <c r="C143" s="10"/>
      <c r="D143" s="11"/>
      <c r="E143" s="9"/>
      <c r="F143" s="9"/>
      <c r="G143" s="9"/>
      <c r="H143" s="9"/>
      <c r="I143" s="9"/>
      <c r="J143" s="9"/>
      <c r="K143" s="9"/>
      <c r="L143" s="775"/>
      <c r="M143" s="1"/>
      <c r="N143" s="9"/>
      <c r="O143" s="9"/>
      <c r="P143" s="9"/>
      <c r="Q143" s="9"/>
      <c r="R143" s="265"/>
    </row>
    <row r="144" spans="1:18" s="8" customFormat="1" x14ac:dyDescent="0.2">
      <c r="A144" s="6"/>
      <c r="B144" s="9"/>
      <c r="C144" s="10"/>
      <c r="D144" s="11"/>
      <c r="E144" s="9"/>
      <c r="F144" s="9"/>
      <c r="G144" s="9"/>
      <c r="H144" s="9"/>
      <c r="I144" s="9"/>
      <c r="J144" s="9"/>
      <c r="K144" s="9"/>
      <c r="L144" s="775"/>
      <c r="M144" s="1"/>
      <c r="N144" s="9"/>
      <c r="O144" s="9"/>
      <c r="P144" s="9"/>
      <c r="Q144" s="9"/>
      <c r="R144" s="265"/>
    </row>
    <row r="145" spans="1:18" s="8" customFormat="1" x14ac:dyDescent="0.2">
      <c r="A145" s="6"/>
      <c r="B145" s="9"/>
      <c r="C145" s="10"/>
      <c r="D145" s="11"/>
      <c r="E145" s="9"/>
      <c r="F145" s="9"/>
      <c r="G145" s="9"/>
      <c r="H145" s="9"/>
      <c r="I145" s="9"/>
      <c r="J145" s="9"/>
      <c r="K145" s="9"/>
      <c r="L145" s="775"/>
      <c r="M145" s="1"/>
      <c r="N145" s="9"/>
      <c r="O145" s="9"/>
      <c r="P145" s="9"/>
      <c r="Q145" s="9"/>
      <c r="R145" s="265"/>
    </row>
    <row r="146" spans="1:18" s="8" customFormat="1" x14ac:dyDescent="0.2">
      <c r="A146" s="6"/>
      <c r="B146" s="9"/>
      <c r="C146" s="10"/>
      <c r="D146" s="11"/>
      <c r="E146" s="9"/>
      <c r="F146" s="9"/>
      <c r="G146" s="9"/>
      <c r="H146" s="9"/>
      <c r="I146" s="9"/>
      <c r="J146" s="9"/>
      <c r="K146" s="9"/>
      <c r="L146" s="775"/>
      <c r="M146" s="1"/>
      <c r="N146" s="9"/>
      <c r="O146" s="9"/>
      <c r="P146" s="9"/>
      <c r="Q146" s="9"/>
      <c r="R146" s="265"/>
    </row>
    <row r="147" spans="1:18" s="8" customFormat="1" x14ac:dyDescent="0.2">
      <c r="A147" s="6"/>
      <c r="B147" s="9"/>
      <c r="C147" s="10"/>
      <c r="D147" s="11"/>
      <c r="E147" s="9"/>
      <c r="F147" s="9"/>
      <c r="G147" s="9"/>
      <c r="H147" s="9"/>
      <c r="I147" s="9"/>
      <c r="J147" s="9"/>
      <c r="K147" s="9"/>
      <c r="L147" s="775"/>
      <c r="M147" s="1"/>
      <c r="N147" s="9"/>
      <c r="O147" s="9"/>
      <c r="P147" s="9"/>
      <c r="Q147" s="9"/>
      <c r="R147" s="265"/>
    </row>
    <row r="148" spans="1:18" s="8" customFormat="1" x14ac:dyDescent="0.2">
      <c r="A148" s="6"/>
      <c r="B148" s="9"/>
      <c r="C148" s="10"/>
      <c r="D148" s="11"/>
      <c r="E148" s="9"/>
      <c r="F148" s="9"/>
      <c r="G148" s="9"/>
      <c r="H148" s="9"/>
      <c r="I148" s="9"/>
      <c r="J148" s="9"/>
      <c r="K148" s="9"/>
      <c r="L148" s="775"/>
      <c r="M148" s="1"/>
      <c r="N148" s="9"/>
      <c r="O148" s="9"/>
      <c r="P148" s="9"/>
      <c r="Q148" s="9"/>
      <c r="R148" s="265"/>
    </row>
    <row r="149" spans="1:18" s="8" customFormat="1" x14ac:dyDescent="0.2">
      <c r="A149" s="6"/>
      <c r="B149" s="9"/>
      <c r="C149" s="10"/>
      <c r="D149" s="11"/>
      <c r="E149" s="9"/>
      <c r="F149" s="9"/>
      <c r="G149" s="9"/>
      <c r="H149" s="9"/>
      <c r="I149" s="9"/>
      <c r="J149" s="9"/>
      <c r="K149" s="9"/>
      <c r="L149" s="775"/>
      <c r="M149" s="1"/>
      <c r="N149" s="9"/>
      <c r="O149" s="9"/>
      <c r="P149" s="9"/>
      <c r="Q149" s="9"/>
      <c r="R149" s="265"/>
    </row>
    <row r="150" spans="1:18" s="8" customFormat="1" x14ac:dyDescent="0.2">
      <c r="A150" s="6"/>
      <c r="B150" s="9"/>
      <c r="C150" s="10"/>
      <c r="D150" s="11"/>
      <c r="E150" s="9"/>
      <c r="F150" s="9"/>
      <c r="G150" s="9"/>
      <c r="H150" s="9"/>
      <c r="I150" s="9"/>
      <c r="J150" s="9"/>
      <c r="K150" s="9"/>
      <c r="L150" s="775"/>
      <c r="M150" s="1"/>
      <c r="N150" s="9"/>
      <c r="O150" s="9"/>
      <c r="P150" s="9"/>
      <c r="Q150" s="9"/>
      <c r="R150" s="265"/>
    </row>
    <row r="151" spans="1:18" s="8" customFormat="1" x14ac:dyDescent="0.2">
      <c r="A151" s="6"/>
      <c r="B151" s="9"/>
      <c r="C151" s="10"/>
      <c r="D151" s="11"/>
      <c r="E151" s="9"/>
      <c r="F151" s="9"/>
      <c r="G151" s="9"/>
      <c r="H151" s="9"/>
      <c r="I151" s="9"/>
      <c r="J151" s="9"/>
      <c r="K151" s="9"/>
      <c r="L151" s="775"/>
      <c r="M151" s="1"/>
      <c r="N151" s="9"/>
      <c r="O151" s="9"/>
      <c r="P151" s="9"/>
      <c r="Q151" s="9"/>
      <c r="R151" s="265"/>
    </row>
    <row r="152" spans="1:18" s="8" customFormat="1" x14ac:dyDescent="0.2">
      <c r="A152" s="6"/>
      <c r="B152" s="9"/>
      <c r="C152" s="10"/>
      <c r="D152" s="11"/>
      <c r="E152" s="9"/>
      <c r="F152" s="9"/>
      <c r="G152" s="9"/>
      <c r="H152" s="9"/>
      <c r="I152" s="9"/>
      <c r="J152" s="9"/>
      <c r="K152" s="9"/>
      <c r="L152" s="775"/>
      <c r="M152" s="1"/>
      <c r="N152" s="9"/>
      <c r="O152" s="9"/>
      <c r="P152" s="9"/>
      <c r="Q152" s="9"/>
      <c r="R152" s="265"/>
    </row>
    <row r="153" spans="1:18" s="8" customFormat="1" x14ac:dyDescent="0.2">
      <c r="A153" s="6"/>
      <c r="B153" s="9"/>
      <c r="C153" s="10"/>
      <c r="D153" s="11"/>
      <c r="E153" s="9"/>
      <c r="F153" s="9"/>
      <c r="G153" s="9"/>
      <c r="H153" s="9"/>
      <c r="I153" s="9"/>
      <c r="J153" s="9"/>
      <c r="K153" s="9"/>
      <c r="L153" s="775"/>
      <c r="M153" s="1"/>
      <c r="N153" s="9"/>
      <c r="O153" s="9"/>
      <c r="P153" s="9"/>
      <c r="Q153" s="9"/>
      <c r="R153" s="265"/>
    </row>
    <row r="154" spans="1:18" s="8" customFormat="1" x14ac:dyDescent="0.2">
      <c r="A154" s="6"/>
      <c r="B154" s="9"/>
      <c r="C154" s="10"/>
      <c r="D154" s="11"/>
      <c r="E154" s="9"/>
      <c r="F154" s="9"/>
      <c r="G154" s="9"/>
      <c r="H154" s="9"/>
      <c r="I154" s="9"/>
      <c r="J154" s="9"/>
      <c r="K154" s="9"/>
      <c r="L154" s="775"/>
      <c r="M154" s="1"/>
      <c r="N154" s="9"/>
      <c r="O154" s="9"/>
      <c r="P154" s="9"/>
      <c r="Q154" s="9"/>
      <c r="R154" s="265"/>
    </row>
    <row r="155" spans="1:18" s="8" customFormat="1" x14ac:dyDescent="0.2">
      <c r="A155" s="6"/>
      <c r="B155" s="9"/>
      <c r="C155" s="10"/>
      <c r="D155" s="11"/>
      <c r="E155" s="9"/>
      <c r="F155" s="9"/>
      <c r="G155" s="9"/>
      <c r="H155" s="9"/>
      <c r="I155" s="9"/>
      <c r="J155" s="9"/>
      <c r="K155" s="9"/>
      <c r="L155" s="775"/>
      <c r="M155" s="1"/>
      <c r="N155" s="9"/>
      <c r="O155" s="9"/>
      <c r="P155" s="9"/>
      <c r="Q155" s="9"/>
      <c r="R155" s="265"/>
    </row>
    <row r="156" spans="1:18" s="8" customFormat="1" x14ac:dyDescent="0.2">
      <c r="A156" s="6"/>
      <c r="B156" s="9"/>
      <c r="C156" s="10"/>
      <c r="D156" s="11"/>
      <c r="E156" s="9"/>
      <c r="F156" s="9"/>
      <c r="G156" s="9"/>
      <c r="H156" s="9"/>
      <c r="I156" s="9"/>
      <c r="J156" s="9"/>
      <c r="K156" s="9"/>
      <c r="L156" s="775"/>
      <c r="M156" s="1"/>
      <c r="N156" s="9"/>
      <c r="O156" s="9"/>
      <c r="P156" s="9"/>
      <c r="Q156" s="9"/>
      <c r="R156" s="265"/>
    </row>
    <row r="157" spans="1:18" s="8" customFormat="1" x14ac:dyDescent="0.2">
      <c r="A157" s="6"/>
      <c r="B157" s="9"/>
      <c r="C157" s="10"/>
      <c r="D157" s="11"/>
      <c r="E157" s="9"/>
      <c r="F157" s="9"/>
      <c r="G157" s="9"/>
      <c r="H157" s="9"/>
      <c r="I157" s="9"/>
      <c r="J157" s="9"/>
      <c r="K157" s="9"/>
      <c r="L157" s="775"/>
      <c r="M157" s="1"/>
      <c r="N157" s="9"/>
      <c r="O157" s="9"/>
      <c r="P157" s="9"/>
      <c r="Q157" s="9"/>
      <c r="R157" s="265"/>
    </row>
    <row r="158" spans="1:18" s="8" customFormat="1" x14ac:dyDescent="0.2">
      <c r="A158" s="6"/>
      <c r="B158" s="9"/>
      <c r="C158" s="10"/>
      <c r="D158" s="11"/>
      <c r="E158" s="9"/>
      <c r="F158" s="9"/>
      <c r="G158" s="9"/>
      <c r="H158" s="9"/>
      <c r="I158" s="9"/>
      <c r="J158" s="9"/>
      <c r="K158" s="9"/>
      <c r="L158" s="775"/>
      <c r="M158" s="1"/>
      <c r="N158" s="9"/>
      <c r="O158" s="9"/>
      <c r="P158" s="9"/>
      <c r="Q158" s="9"/>
      <c r="R158" s="265"/>
    </row>
    <row r="159" spans="1:18" s="8" customFormat="1" x14ac:dyDescent="0.2">
      <c r="A159" s="6"/>
      <c r="B159" s="9"/>
      <c r="C159" s="10"/>
      <c r="D159" s="11"/>
      <c r="E159" s="9"/>
      <c r="F159" s="9"/>
      <c r="G159" s="9"/>
      <c r="H159" s="9"/>
      <c r="I159" s="9"/>
      <c r="J159" s="9"/>
      <c r="K159" s="9"/>
      <c r="L159" s="775"/>
      <c r="M159" s="1"/>
      <c r="N159" s="9"/>
      <c r="O159" s="9"/>
      <c r="P159" s="9"/>
      <c r="Q159" s="9"/>
      <c r="R159" s="265"/>
    </row>
    <row r="160" spans="1:18" s="8" customFormat="1" x14ac:dyDescent="0.2">
      <c r="A160" s="6"/>
      <c r="B160" s="9"/>
      <c r="C160" s="10"/>
      <c r="D160" s="11"/>
      <c r="E160" s="9"/>
      <c r="F160" s="9"/>
      <c r="G160" s="9"/>
      <c r="H160" s="9"/>
      <c r="I160" s="9"/>
      <c r="J160" s="9"/>
      <c r="K160" s="9"/>
      <c r="L160" s="775"/>
      <c r="M160" s="1"/>
      <c r="N160" s="9"/>
      <c r="O160" s="9"/>
      <c r="P160" s="9"/>
      <c r="Q160" s="9"/>
      <c r="R160" s="265"/>
    </row>
    <row r="161" spans="1:18" s="8" customFormat="1" x14ac:dyDescent="0.2">
      <c r="A161" s="6"/>
      <c r="B161" s="9"/>
      <c r="C161" s="10"/>
      <c r="D161" s="11"/>
      <c r="E161" s="9"/>
      <c r="F161" s="9"/>
      <c r="G161" s="9"/>
      <c r="H161" s="9"/>
      <c r="I161" s="9"/>
      <c r="J161" s="9"/>
      <c r="K161" s="9"/>
      <c r="L161" s="775"/>
      <c r="M161" s="1"/>
      <c r="N161" s="9"/>
      <c r="O161" s="9"/>
      <c r="P161" s="9"/>
      <c r="Q161" s="9"/>
      <c r="R161" s="265"/>
    </row>
    <row r="162" spans="1:18" s="8" customFormat="1" x14ac:dyDescent="0.2">
      <c r="A162" s="6"/>
      <c r="B162" s="9"/>
      <c r="C162" s="10"/>
      <c r="D162" s="11"/>
      <c r="E162" s="9"/>
      <c r="F162" s="9"/>
      <c r="G162" s="9"/>
      <c r="H162" s="9"/>
      <c r="I162" s="9"/>
      <c r="J162" s="9"/>
      <c r="K162" s="9"/>
      <c r="L162" s="775"/>
      <c r="M162" s="1"/>
      <c r="N162" s="9"/>
      <c r="O162" s="9"/>
      <c r="P162" s="9"/>
      <c r="Q162" s="9"/>
      <c r="R162" s="265"/>
    </row>
    <row r="163" spans="1:18" s="8" customFormat="1" x14ac:dyDescent="0.2">
      <c r="A163" s="6"/>
      <c r="B163" s="9"/>
      <c r="C163" s="10"/>
      <c r="D163" s="11"/>
      <c r="E163" s="9"/>
      <c r="F163" s="9"/>
      <c r="G163" s="9"/>
      <c r="H163" s="9"/>
      <c r="I163" s="9"/>
      <c r="J163" s="9"/>
      <c r="K163" s="9"/>
      <c r="L163" s="775"/>
      <c r="M163" s="1"/>
      <c r="N163" s="9"/>
      <c r="O163" s="9"/>
      <c r="P163" s="9"/>
      <c r="Q163" s="9"/>
      <c r="R163" s="265"/>
    </row>
    <row r="164" spans="1:18" s="8" customFormat="1" x14ac:dyDescent="0.2">
      <c r="A164" s="6"/>
      <c r="B164" s="9"/>
      <c r="C164" s="10"/>
      <c r="D164" s="11"/>
      <c r="E164" s="9"/>
      <c r="F164" s="9"/>
      <c r="G164" s="9"/>
      <c r="H164" s="9"/>
      <c r="I164" s="9"/>
      <c r="J164" s="9"/>
      <c r="K164" s="9"/>
      <c r="L164" s="775"/>
      <c r="M164" s="1"/>
      <c r="N164" s="9"/>
      <c r="O164" s="9"/>
      <c r="P164" s="9"/>
      <c r="Q164" s="9"/>
      <c r="R164" s="265"/>
    </row>
    <row r="165" spans="1:18" s="8" customFormat="1" x14ac:dyDescent="0.2">
      <c r="A165" s="6"/>
      <c r="B165" s="9"/>
      <c r="C165" s="10"/>
      <c r="D165" s="11"/>
      <c r="E165" s="9"/>
      <c r="F165" s="9"/>
      <c r="G165" s="9"/>
      <c r="H165" s="9"/>
      <c r="I165" s="9"/>
      <c r="J165" s="9"/>
      <c r="K165" s="9"/>
      <c r="L165" s="775"/>
      <c r="M165" s="1"/>
      <c r="N165" s="9"/>
      <c r="O165" s="9"/>
      <c r="P165" s="9"/>
      <c r="Q165" s="9"/>
      <c r="R165" s="265"/>
    </row>
    <row r="166" spans="1:18" s="8" customFormat="1" x14ac:dyDescent="0.2">
      <c r="A166" s="6"/>
      <c r="B166" s="9"/>
      <c r="C166" s="10"/>
      <c r="D166" s="11"/>
      <c r="E166" s="9"/>
      <c r="F166" s="9"/>
      <c r="G166" s="9"/>
      <c r="H166" s="9"/>
      <c r="I166" s="9"/>
      <c r="J166" s="9"/>
      <c r="K166" s="9"/>
      <c r="L166" s="775"/>
      <c r="M166" s="1"/>
      <c r="N166" s="9"/>
      <c r="O166" s="9"/>
      <c r="P166" s="9"/>
      <c r="Q166" s="9"/>
      <c r="R166" s="265"/>
    </row>
    <row r="167" spans="1:18" s="8" customFormat="1" x14ac:dyDescent="0.2">
      <c r="A167" s="6"/>
      <c r="B167" s="9"/>
      <c r="C167" s="10"/>
      <c r="D167" s="11"/>
      <c r="E167" s="9"/>
      <c r="F167" s="9"/>
      <c r="G167" s="9"/>
      <c r="H167" s="9"/>
      <c r="I167" s="9"/>
      <c r="J167" s="9"/>
      <c r="K167" s="9"/>
      <c r="L167" s="775"/>
      <c r="M167" s="1"/>
      <c r="N167" s="9"/>
      <c r="O167" s="9"/>
      <c r="P167" s="9"/>
      <c r="Q167" s="9"/>
      <c r="R167" s="265"/>
    </row>
    <row r="168" spans="1:18" s="8" customFormat="1" x14ac:dyDescent="0.2">
      <c r="A168" s="6"/>
      <c r="B168" s="9"/>
      <c r="C168" s="10"/>
      <c r="D168" s="11"/>
      <c r="E168" s="9"/>
      <c r="F168" s="9"/>
      <c r="G168" s="9"/>
      <c r="H168" s="9"/>
      <c r="I168" s="9"/>
      <c r="J168" s="9"/>
      <c r="K168" s="9"/>
      <c r="L168" s="775"/>
      <c r="M168" s="1"/>
      <c r="N168" s="9"/>
      <c r="O168" s="9"/>
      <c r="P168" s="9"/>
      <c r="Q168" s="9"/>
      <c r="R168" s="265"/>
    </row>
    <row r="169" spans="1:18" s="8" customFormat="1" x14ac:dyDescent="0.2">
      <c r="A169" s="6"/>
      <c r="B169" s="9"/>
      <c r="C169" s="10"/>
      <c r="D169" s="11"/>
      <c r="E169" s="9"/>
      <c r="F169" s="9"/>
      <c r="G169" s="9"/>
      <c r="H169" s="9"/>
      <c r="I169" s="9"/>
      <c r="J169" s="9"/>
      <c r="K169" s="9"/>
      <c r="L169" s="775"/>
      <c r="M169" s="1"/>
      <c r="N169" s="9"/>
      <c r="O169" s="9"/>
      <c r="P169" s="9"/>
      <c r="Q169" s="9"/>
      <c r="R169" s="265"/>
    </row>
    <row r="170" spans="1:18" s="8" customFormat="1" x14ac:dyDescent="0.2">
      <c r="A170" s="6"/>
      <c r="B170" s="9"/>
      <c r="C170" s="10"/>
      <c r="D170" s="11"/>
      <c r="E170" s="9"/>
      <c r="F170" s="9"/>
      <c r="G170" s="9"/>
      <c r="H170" s="9"/>
      <c r="I170" s="9"/>
      <c r="J170" s="9"/>
      <c r="K170" s="9"/>
      <c r="L170" s="775"/>
      <c r="M170" s="1"/>
      <c r="N170" s="9"/>
      <c r="O170" s="9"/>
      <c r="P170" s="9"/>
      <c r="Q170" s="9"/>
      <c r="R170" s="265"/>
    </row>
    <row r="171" spans="1:18" s="8" customFormat="1" x14ac:dyDescent="0.2">
      <c r="A171" s="6"/>
      <c r="B171" s="9"/>
      <c r="C171" s="10"/>
      <c r="D171" s="11"/>
      <c r="E171" s="9"/>
      <c r="F171" s="9"/>
      <c r="G171" s="9"/>
      <c r="H171" s="9"/>
      <c r="I171" s="9"/>
      <c r="J171" s="9"/>
      <c r="K171" s="9"/>
      <c r="L171" s="775"/>
      <c r="M171" s="1"/>
      <c r="N171" s="9"/>
      <c r="O171" s="9"/>
      <c r="P171" s="9"/>
      <c r="Q171" s="9"/>
      <c r="R171" s="265"/>
    </row>
    <row r="172" spans="1:18" s="8" customFormat="1" x14ac:dyDescent="0.2">
      <c r="A172" s="6"/>
      <c r="B172" s="9"/>
      <c r="C172" s="10"/>
      <c r="D172" s="11"/>
      <c r="E172" s="9"/>
      <c r="F172" s="9"/>
      <c r="G172" s="9"/>
      <c r="H172" s="9"/>
      <c r="I172" s="9"/>
      <c r="J172" s="9"/>
      <c r="K172" s="9"/>
      <c r="L172" s="775"/>
      <c r="M172" s="1"/>
      <c r="N172" s="9"/>
      <c r="O172" s="9"/>
      <c r="P172" s="9"/>
      <c r="Q172" s="9"/>
      <c r="R172" s="265"/>
    </row>
    <row r="173" spans="1:18" s="8" customFormat="1" x14ac:dyDescent="0.2">
      <c r="A173" s="6"/>
      <c r="B173" s="9"/>
      <c r="C173" s="10"/>
      <c r="D173" s="11"/>
      <c r="E173" s="9"/>
      <c r="F173" s="9"/>
      <c r="G173" s="9"/>
      <c r="H173" s="9"/>
      <c r="I173" s="9"/>
      <c r="J173" s="9"/>
      <c r="K173" s="9"/>
      <c r="L173" s="775"/>
      <c r="M173" s="1"/>
      <c r="N173" s="9"/>
      <c r="O173" s="9"/>
      <c r="P173" s="9"/>
      <c r="Q173" s="9"/>
      <c r="R173" s="265"/>
    </row>
    <row r="174" spans="1:18" s="8" customFormat="1" x14ac:dyDescent="0.2">
      <c r="A174" s="6"/>
      <c r="B174" s="9"/>
      <c r="C174" s="10"/>
      <c r="D174" s="11"/>
      <c r="E174" s="9"/>
      <c r="F174" s="9"/>
      <c r="G174" s="9"/>
      <c r="H174" s="9"/>
      <c r="I174" s="9"/>
      <c r="J174" s="9"/>
      <c r="K174" s="9"/>
      <c r="L174" s="775"/>
      <c r="M174" s="1"/>
      <c r="N174" s="9"/>
      <c r="O174" s="9"/>
      <c r="P174" s="9"/>
      <c r="Q174" s="9"/>
      <c r="R174" s="265"/>
    </row>
    <row r="175" spans="1:18" s="8" customFormat="1" x14ac:dyDescent="0.2">
      <c r="A175" s="6"/>
      <c r="B175" s="9"/>
      <c r="C175" s="10"/>
      <c r="D175" s="11"/>
      <c r="E175" s="9"/>
      <c r="F175" s="9"/>
      <c r="G175" s="9"/>
      <c r="H175" s="9"/>
      <c r="I175" s="9"/>
      <c r="J175" s="9"/>
      <c r="K175" s="9"/>
      <c r="L175" s="775"/>
      <c r="M175" s="1"/>
      <c r="N175" s="9"/>
      <c r="O175" s="9"/>
      <c r="P175" s="9"/>
      <c r="Q175" s="9"/>
      <c r="R175" s="265"/>
    </row>
    <row r="176" spans="1:18" s="8" customFormat="1" x14ac:dyDescent="0.2">
      <c r="A176" s="6"/>
      <c r="B176" s="9"/>
      <c r="C176" s="10"/>
      <c r="D176" s="11"/>
      <c r="E176" s="9"/>
      <c r="F176" s="9"/>
      <c r="G176" s="9"/>
      <c r="H176" s="9"/>
      <c r="I176" s="9"/>
      <c r="J176" s="9"/>
      <c r="K176" s="9"/>
      <c r="L176" s="775"/>
      <c r="M176" s="1"/>
      <c r="N176" s="9"/>
      <c r="O176" s="9"/>
      <c r="P176" s="9"/>
      <c r="Q176" s="9"/>
      <c r="R176" s="265"/>
    </row>
    <row r="177" spans="1:18" s="8" customFormat="1" x14ac:dyDescent="0.2">
      <c r="A177" s="6"/>
      <c r="B177" s="9"/>
      <c r="C177" s="10"/>
      <c r="D177" s="11"/>
      <c r="E177" s="9"/>
      <c r="F177" s="9"/>
      <c r="G177" s="9"/>
      <c r="H177" s="9"/>
      <c r="I177" s="9"/>
      <c r="J177" s="9"/>
      <c r="K177" s="9"/>
      <c r="L177" s="775"/>
      <c r="M177" s="1"/>
      <c r="N177" s="9"/>
      <c r="O177" s="9"/>
      <c r="P177" s="9"/>
      <c r="Q177" s="9"/>
      <c r="R177" s="265"/>
    </row>
    <row r="178" spans="1:18" s="8" customFormat="1" x14ac:dyDescent="0.2">
      <c r="A178" s="6"/>
      <c r="B178" s="9"/>
      <c r="C178" s="10"/>
      <c r="D178" s="11"/>
      <c r="E178" s="9"/>
      <c r="F178" s="9"/>
      <c r="G178" s="9"/>
      <c r="H178" s="9"/>
      <c r="I178" s="9"/>
      <c r="J178" s="9"/>
      <c r="K178" s="9"/>
      <c r="L178" s="775"/>
      <c r="M178" s="1"/>
      <c r="N178" s="9"/>
      <c r="O178" s="9"/>
      <c r="P178" s="9"/>
      <c r="Q178" s="9"/>
      <c r="R178" s="265"/>
    </row>
    <row r="179" spans="1:18" s="8" customFormat="1" x14ac:dyDescent="0.2">
      <c r="A179" s="6"/>
      <c r="B179" s="9"/>
      <c r="C179" s="10"/>
      <c r="D179" s="11"/>
      <c r="E179" s="9"/>
      <c r="F179" s="9"/>
      <c r="G179" s="9"/>
      <c r="H179" s="9"/>
      <c r="I179" s="9"/>
      <c r="J179" s="9"/>
      <c r="K179" s="9"/>
      <c r="L179" s="775"/>
      <c r="M179" s="1"/>
      <c r="N179" s="9"/>
      <c r="O179" s="9"/>
      <c r="P179" s="9"/>
      <c r="Q179" s="9"/>
      <c r="R179" s="265"/>
    </row>
    <row r="180" spans="1:18" s="8" customFormat="1" x14ac:dyDescent="0.2">
      <c r="A180" s="6"/>
      <c r="B180" s="9"/>
      <c r="C180" s="10"/>
      <c r="D180" s="11"/>
      <c r="E180" s="9"/>
      <c r="F180" s="9"/>
      <c r="G180" s="9"/>
      <c r="H180" s="9"/>
      <c r="I180" s="9"/>
      <c r="J180" s="9"/>
      <c r="K180" s="9"/>
      <c r="L180" s="775"/>
      <c r="M180" s="1"/>
      <c r="N180" s="9"/>
      <c r="O180" s="9"/>
      <c r="P180" s="9"/>
      <c r="Q180" s="9"/>
      <c r="R180" s="265"/>
    </row>
    <row r="181" spans="1:18" s="8" customFormat="1" x14ac:dyDescent="0.2">
      <c r="A181" s="6"/>
      <c r="B181" s="9"/>
      <c r="C181" s="10"/>
      <c r="D181" s="11"/>
      <c r="E181" s="9"/>
      <c r="F181" s="9"/>
      <c r="G181" s="9"/>
      <c r="H181" s="9"/>
      <c r="I181" s="9"/>
      <c r="J181" s="9"/>
      <c r="K181" s="9"/>
      <c r="L181" s="775"/>
      <c r="M181" s="1"/>
      <c r="N181" s="9"/>
      <c r="O181" s="9"/>
      <c r="P181" s="9"/>
      <c r="Q181" s="9"/>
      <c r="R181" s="265"/>
    </row>
    <row r="182" spans="1:18" s="8" customFormat="1" x14ac:dyDescent="0.2">
      <c r="A182" s="6"/>
      <c r="B182" s="9"/>
      <c r="C182" s="10"/>
      <c r="D182" s="11"/>
      <c r="E182" s="9"/>
      <c r="F182" s="9"/>
      <c r="G182" s="9"/>
      <c r="H182" s="9"/>
      <c r="I182" s="9"/>
      <c r="J182" s="9"/>
      <c r="K182" s="9"/>
      <c r="L182" s="775"/>
      <c r="M182" s="1"/>
      <c r="N182" s="9"/>
      <c r="O182" s="9"/>
      <c r="P182" s="9"/>
      <c r="Q182" s="9"/>
      <c r="R182" s="265"/>
    </row>
    <row r="183" spans="1:18" s="8" customFormat="1" x14ac:dyDescent="0.2">
      <c r="A183" s="6"/>
      <c r="B183" s="9"/>
      <c r="C183" s="10"/>
      <c r="D183" s="11"/>
      <c r="E183" s="9"/>
      <c r="F183" s="9"/>
      <c r="G183" s="9"/>
      <c r="H183" s="9"/>
      <c r="I183" s="9"/>
      <c r="J183" s="9"/>
      <c r="K183" s="9"/>
      <c r="L183" s="775"/>
      <c r="M183" s="1"/>
      <c r="N183" s="9"/>
      <c r="O183" s="9"/>
      <c r="P183" s="9"/>
      <c r="Q183" s="9"/>
      <c r="R183" s="265"/>
    </row>
    <row r="184" spans="1:18" s="8" customFormat="1" x14ac:dyDescent="0.2">
      <c r="A184" s="6"/>
      <c r="B184" s="9"/>
      <c r="C184" s="10"/>
      <c r="D184" s="11"/>
      <c r="E184" s="9"/>
      <c r="F184" s="9"/>
      <c r="G184" s="9"/>
      <c r="H184" s="9"/>
      <c r="I184" s="9"/>
      <c r="J184" s="9"/>
      <c r="K184" s="9"/>
      <c r="L184" s="775"/>
      <c r="M184" s="1"/>
      <c r="N184" s="9"/>
      <c r="O184" s="9"/>
      <c r="P184" s="9"/>
      <c r="Q184" s="9"/>
      <c r="R184" s="265"/>
    </row>
    <row r="185" spans="1:18" s="8" customFormat="1" x14ac:dyDescent="0.2">
      <c r="A185" s="6"/>
      <c r="B185" s="9"/>
      <c r="C185" s="10"/>
      <c r="D185" s="11"/>
      <c r="E185" s="9"/>
      <c r="F185" s="9"/>
      <c r="G185" s="9"/>
      <c r="H185" s="9"/>
      <c r="I185" s="9"/>
      <c r="J185" s="9"/>
      <c r="K185" s="9"/>
      <c r="L185" s="775"/>
      <c r="M185" s="1"/>
      <c r="N185" s="9"/>
      <c r="O185" s="9"/>
      <c r="P185" s="9"/>
      <c r="Q185" s="9"/>
      <c r="R185" s="265"/>
    </row>
    <row r="186" spans="1:18" s="8" customFormat="1" x14ac:dyDescent="0.2">
      <c r="A186" s="6"/>
      <c r="B186" s="9"/>
      <c r="C186" s="10"/>
      <c r="D186" s="11"/>
      <c r="E186" s="9"/>
      <c r="F186" s="9"/>
      <c r="G186" s="9"/>
      <c r="H186" s="9"/>
      <c r="I186" s="9"/>
      <c r="J186" s="9"/>
      <c r="K186" s="9"/>
      <c r="L186" s="775"/>
      <c r="M186" s="1"/>
      <c r="N186" s="9"/>
      <c r="O186" s="9"/>
      <c r="P186" s="9"/>
      <c r="Q186" s="9"/>
      <c r="R186" s="265"/>
    </row>
    <row r="187" spans="1:18" s="8" customFormat="1" x14ac:dyDescent="0.2">
      <c r="A187" s="6"/>
      <c r="B187" s="9"/>
      <c r="C187" s="10"/>
      <c r="D187" s="11"/>
      <c r="E187" s="9"/>
      <c r="F187" s="9"/>
      <c r="G187" s="9"/>
      <c r="H187" s="9"/>
      <c r="I187" s="9"/>
      <c r="J187" s="9"/>
      <c r="K187" s="9"/>
      <c r="L187" s="775"/>
      <c r="M187" s="1"/>
      <c r="N187" s="9"/>
      <c r="O187" s="9"/>
      <c r="P187" s="9"/>
      <c r="Q187" s="9"/>
      <c r="R187" s="265"/>
    </row>
    <row r="188" spans="1:18" s="8" customFormat="1" x14ac:dyDescent="0.2">
      <c r="A188" s="6"/>
      <c r="B188" s="9"/>
      <c r="C188" s="10"/>
      <c r="D188" s="11"/>
      <c r="E188" s="9"/>
      <c r="F188" s="9"/>
      <c r="G188" s="9"/>
      <c r="H188" s="9"/>
      <c r="I188" s="9"/>
      <c r="J188" s="9"/>
      <c r="K188" s="9"/>
      <c r="L188" s="775"/>
      <c r="M188" s="1"/>
      <c r="N188" s="9"/>
      <c r="O188" s="9"/>
      <c r="P188" s="9"/>
      <c r="Q188" s="9"/>
      <c r="R188" s="265"/>
    </row>
    <row r="189" spans="1:18" s="8" customFormat="1" x14ac:dyDescent="0.2">
      <c r="A189" s="6"/>
      <c r="B189" s="9"/>
      <c r="C189" s="10"/>
      <c r="D189" s="11"/>
      <c r="E189" s="9"/>
      <c r="F189" s="9"/>
      <c r="G189" s="9"/>
      <c r="H189" s="9"/>
      <c r="I189" s="9"/>
      <c r="J189" s="9"/>
      <c r="K189" s="9"/>
      <c r="L189" s="775"/>
      <c r="M189" s="1"/>
      <c r="N189" s="9"/>
      <c r="O189" s="9"/>
      <c r="P189" s="9"/>
      <c r="Q189" s="9"/>
      <c r="R189" s="265"/>
    </row>
    <row r="190" spans="1:18" s="8" customFormat="1" x14ac:dyDescent="0.2">
      <c r="A190" s="6"/>
      <c r="B190" s="9"/>
      <c r="C190" s="10"/>
      <c r="D190" s="11"/>
      <c r="E190" s="9"/>
      <c r="F190" s="9"/>
      <c r="G190" s="9"/>
      <c r="H190" s="9"/>
      <c r="I190" s="9"/>
      <c r="J190" s="9"/>
      <c r="K190" s="9"/>
      <c r="L190" s="775"/>
      <c r="M190" s="1"/>
      <c r="N190" s="9"/>
      <c r="O190" s="9"/>
      <c r="P190" s="9"/>
      <c r="Q190" s="9"/>
      <c r="R190" s="265"/>
    </row>
    <row r="191" spans="1:18" s="8" customFormat="1" x14ac:dyDescent="0.2">
      <c r="A191" s="6"/>
      <c r="B191" s="9"/>
      <c r="C191" s="10"/>
      <c r="D191" s="11"/>
      <c r="E191" s="9"/>
      <c r="F191" s="9"/>
      <c r="G191" s="9"/>
      <c r="H191" s="9"/>
      <c r="I191" s="9"/>
      <c r="J191" s="9"/>
      <c r="K191" s="9"/>
      <c r="L191" s="775"/>
      <c r="M191" s="1"/>
      <c r="N191" s="9"/>
      <c r="O191" s="9"/>
      <c r="P191" s="9"/>
      <c r="Q191" s="9"/>
      <c r="R191" s="265"/>
    </row>
    <row r="192" spans="1:18" s="8" customFormat="1" x14ac:dyDescent="0.2">
      <c r="A192" s="6"/>
      <c r="B192" s="9"/>
      <c r="C192" s="10"/>
      <c r="D192" s="11"/>
      <c r="E192" s="9"/>
      <c r="F192" s="9"/>
      <c r="G192" s="9"/>
      <c r="H192" s="9"/>
      <c r="I192" s="9"/>
      <c r="J192" s="9"/>
      <c r="K192" s="9"/>
      <c r="L192" s="775"/>
      <c r="M192" s="1"/>
      <c r="N192" s="9"/>
      <c r="O192" s="9"/>
      <c r="P192" s="9"/>
      <c r="Q192" s="9"/>
      <c r="R192" s="265"/>
    </row>
    <row r="193" spans="1:23" s="8" customFormat="1" x14ac:dyDescent="0.2">
      <c r="A193" s="6"/>
      <c r="B193" s="9"/>
      <c r="C193" s="10"/>
      <c r="D193" s="11"/>
      <c r="E193" s="9"/>
      <c r="F193" s="9"/>
      <c r="G193" s="9"/>
      <c r="H193" s="9"/>
      <c r="I193" s="9"/>
      <c r="J193" s="9"/>
      <c r="K193" s="9"/>
      <c r="L193" s="775"/>
      <c r="M193" s="1"/>
      <c r="N193" s="9"/>
      <c r="O193" s="9"/>
      <c r="P193" s="9"/>
      <c r="Q193" s="9"/>
      <c r="R193" s="265"/>
    </row>
    <row r="194" spans="1:23" s="8" customFormat="1" x14ac:dyDescent="0.2">
      <c r="A194" s="6"/>
      <c r="B194" s="9"/>
      <c r="C194" s="10"/>
      <c r="D194" s="11"/>
      <c r="E194" s="9"/>
      <c r="F194" s="9"/>
      <c r="G194" s="9"/>
      <c r="H194" s="9"/>
      <c r="I194" s="9"/>
      <c r="J194" s="9"/>
      <c r="K194" s="9"/>
      <c r="L194" s="775"/>
      <c r="M194" s="1"/>
      <c r="N194" s="9"/>
      <c r="O194" s="9"/>
      <c r="P194" s="9"/>
      <c r="Q194" s="9"/>
      <c r="R194" s="265"/>
    </row>
    <row r="195" spans="1:23" s="8" customFormat="1" x14ac:dyDescent="0.2">
      <c r="A195" s="6"/>
      <c r="B195" s="9"/>
      <c r="C195" s="10"/>
      <c r="D195" s="11"/>
      <c r="E195" s="9"/>
      <c r="F195" s="9"/>
      <c r="G195" s="9"/>
      <c r="H195" s="9"/>
      <c r="I195" s="9"/>
      <c r="J195" s="9"/>
      <c r="K195" s="9"/>
      <c r="L195" s="775"/>
      <c r="M195" s="1"/>
      <c r="N195" s="9"/>
      <c r="O195" s="9"/>
      <c r="P195" s="9"/>
      <c r="Q195" s="9"/>
      <c r="R195" s="265"/>
    </row>
    <row r="196" spans="1:23" s="8" customFormat="1" x14ac:dyDescent="0.2">
      <c r="A196" s="6"/>
      <c r="B196" s="9"/>
      <c r="C196" s="10"/>
      <c r="D196" s="11"/>
      <c r="E196" s="9"/>
      <c r="F196" s="9"/>
      <c r="G196" s="9"/>
      <c r="H196" s="9"/>
      <c r="I196" s="9"/>
      <c r="J196" s="9"/>
      <c r="K196" s="9"/>
      <c r="L196" s="775"/>
      <c r="M196" s="1"/>
      <c r="N196" s="9"/>
      <c r="O196" s="9"/>
      <c r="P196" s="9"/>
      <c r="Q196" s="9"/>
      <c r="R196" s="265"/>
    </row>
    <row r="197" spans="1:23" s="8" customFormat="1" x14ac:dyDescent="0.2">
      <c r="A197" s="6"/>
      <c r="B197" s="9"/>
      <c r="C197" s="10"/>
      <c r="D197" s="11"/>
      <c r="E197" s="9"/>
      <c r="F197" s="9"/>
      <c r="G197" s="9"/>
      <c r="H197" s="9"/>
      <c r="I197" s="9"/>
      <c r="J197" s="9"/>
      <c r="K197" s="9"/>
      <c r="L197" s="775"/>
      <c r="M197" s="1"/>
      <c r="N197" s="9"/>
      <c r="O197" s="9"/>
      <c r="P197" s="9"/>
      <c r="Q197" s="9"/>
      <c r="R197" s="265"/>
    </row>
    <row r="198" spans="1:23" s="8" customFormat="1" x14ac:dyDescent="0.2">
      <c r="A198" s="6"/>
      <c r="B198" s="9"/>
      <c r="C198" s="10"/>
      <c r="D198" s="11"/>
      <c r="E198" s="9"/>
      <c r="F198" s="9"/>
      <c r="G198" s="9"/>
      <c r="H198" s="9"/>
      <c r="I198" s="9"/>
      <c r="J198" s="9"/>
      <c r="K198" s="9"/>
      <c r="L198" s="775"/>
      <c r="M198" s="1"/>
      <c r="N198" s="9"/>
      <c r="O198" s="9"/>
      <c r="P198" s="9"/>
      <c r="Q198" s="9"/>
      <c r="R198" s="265"/>
    </row>
    <row r="199" spans="1:23" s="1" customFormat="1" x14ac:dyDescent="0.2">
      <c r="A199" s="6"/>
      <c r="B199" s="9"/>
      <c r="C199" s="10"/>
      <c r="D199" s="11"/>
      <c r="E199" s="9"/>
      <c r="F199" s="9"/>
      <c r="G199" s="9"/>
      <c r="H199" s="9"/>
      <c r="I199" s="9"/>
      <c r="J199" s="9"/>
      <c r="K199" s="9"/>
      <c r="L199" s="775"/>
      <c r="N199" s="9"/>
      <c r="O199" s="9"/>
      <c r="P199" s="9"/>
      <c r="Q199" s="9"/>
      <c r="R199" s="265"/>
      <c r="S199" s="5"/>
      <c r="T199" s="5"/>
      <c r="U199" s="5"/>
      <c r="V199" s="5"/>
      <c r="W199" s="5"/>
    </row>
    <row r="200" spans="1:23" s="1" customFormat="1" x14ac:dyDescent="0.2">
      <c r="A200" s="6"/>
      <c r="B200" s="9"/>
      <c r="C200" s="10"/>
      <c r="D200" s="11"/>
      <c r="E200" s="9"/>
      <c r="F200" s="9"/>
      <c r="G200" s="9"/>
      <c r="H200" s="9"/>
      <c r="I200" s="9"/>
      <c r="J200" s="9"/>
      <c r="K200" s="9"/>
      <c r="L200" s="775"/>
      <c r="N200" s="9"/>
      <c r="O200" s="9"/>
      <c r="P200" s="9"/>
      <c r="Q200" s="9"/>
      <c r="R200" s="265"/>
      <c r="S200" s="5"/>
      <c r="T200" s="5"/>
      <c r="U200" s="5"/>
      <c r="V200" s="5"/>
      <c r="W200" s="5"/>
    </row>
    <row r="201" spans="1:23" s="1" customFormat="1" x14ac:dyDescent="0.2">
      <c r="A201" s="6"/>
      <c r="B201" s="9"/>
      <c r="C201" s="10"/>
      <c r="D201" s="11"/>
      <c r="E201" s="9"/>
      <c r="F201" s="9"/>
      <c r="G201" s="9"/>
      <c r="H201" s="9"/>
      <c r="I201" s="9"/>
      <c r="J201" s="9"/>
      <c r="K201" s="9"/>
      <c r="L201" s="775"/>
      <c r="N201" s="9"/>
      <c r="O201" s="9"/>
      <c r="P201" s="9"/>
      <c r="Q201" s="9"/>
      <c r="R201" s="265"/>
      <c r="S201" s="5"/>
      <c r="T201" s="5"/>
      <c r="U201" s="5"/>
      <c r="V201" s="5"/>
      <c r="W201" s="5"/>
    </row>
    <row r="202" spans="1:23" s="1" customFormat="1" x14ac:dyDescent="0.2">
      <c r="A202" s="6"/>
      <c r="B202" s="9"/>
      <c r="C202" s="10"/>
      <c r="D202" s="11"/>
      <c r="E202" s="9"/>
      <c r="F202" s="9"/>
      <c r="G202" s="9"/>
      <c r="H202" s="9"/>
      <c r="I202" s="9"/>
      <c r="J202" s="9"/>
      <c r="K202" s="9"/>
      <c r="L202" s="775"/>
      <c r="N202" s="9"/>
      <c r="O202" s="9"/>
      <c r="P202" s="9"/>
      <c r="Q202" s="9"/>
      <c r="R202" s="265"/>
      <c r="S202" s="5"/>
      <c r="T202" s="5"/>
      <c r="U202" s="5"/>
      <c r="V202" s="5"/>
      <c r="W202" s="5"/>
    </row>
    <row r="203" spans="1:23" s="1" customFormat="1" x14ac:dyDescent="0.2">
      <c r="A203" s="6"/>
      <c r="B203" s="9"/>
      <c r="C203" s="10"/>
      <c r="D203" s="11"/>
      <c r="E203" s="9"/>
      <c r="F203" s="9"/>
      <c r="G203" s="9"/>
      <c r="H203" s="9"/>
      <c r="I203" s="9"/>
      <c r="J203" s="9"/>
      <c r="K203" s="9"/>
      <c r="L203" s="775"/>
      <c r="N203" s="9"/>
      <c r="O203" s="9"/>
      <c r="P203" s="9"/>
      <c r="Q203" s="9"/>
      <c r="R203" s="265"/>
      <c r="S203" s="5"/>
      <c r="T203" s="5"/>
      <c r="U203" s="5"/>
      <c r="V203" s="5"/>
      <c r="W203" s="5"/>
    </row>
    <row r="204" spans="1:23" s="1" customFormat="1" x14ac:dyDescent="0.2">
      <c r="A204" s="6"/>
      <c r="B204" s="9"/>
      <c r="C204" s="10"/>
      <c r="D204" s="11"/>
      <c r="E204" s="9"/>
      <c r="F204" s="9"/>
      <c r="G204" s="9"/>
      <c r="H204" s="9"/>
      <c r="I204" s="9"/>
      <c r="J204" s="9"/>
      <c r="K204" s="9"/>
      <c r="L204" s="775"/>
      <c r="N204" s="9"/>
      <c r="O204" s="9"/>
      <c r="P204" s="9"/>
      <c r="Q204" s="9"/>
      <c r="R204" s="265"/>
      <c r="S204" s="5"/>
      <c r="T204" s="5"/>
      <c r="U204" s="5"/>
      <c r="V204" s="5"/>
      <c r="W204" s="5"/>
    </row>
    <row r="205" spans="1:23" s="1" customFormat="1" x14ac:dyDescent="0.2">
      <c r="A205" s="6"/>
      <c r="B205" s="9"/>
      <c r="C205" s="10"/>
      <c r="D205" s="11"/>
      <c r="E205" s="9"/>
      <c r="F205" s="9"/>
      <c r="G205" s="9"/>
      <c r="H205" s="9"/>
      <c r="I205" s="9"/>
      <c r="J205" s="9"/>
      <c r="K205" s="9"/>
      <c r="L205" s="775"/>
      <c r="N205" s="9"/>
      <c r="O205" s="9"/>
      <c r="P205" s="9"/>
      <c r="Q205" s="9"/>
      <c r="R205" s="265"/>
      <c r="S205" s="5"/>
      <c r="T205" s="5"/>
      <c r="U205" s="5"/>
      <c r="V205" s="5"/>
      <c r="W205" s="5"/>
    </row>
    <row r="206" spans="1:23" s="1" customFormat="1" x14ac:dyDescent="0.2">
      <c r="A206" s="6"/>
      <c r="B206" s="9"/>
      <c r="C206" s="10"/>
      <c r="D206" s="11"/>
      <c r="E206" s="9"/>
      <c r="F206" s="9"/>
      <c r="G206" s="9"/>
      <c r="H206" s="9"/>
      <c r="I206" s="9"/>
      <c r="J206" s="9"/>
      <c r="K206" s="9"/>
      <c r="L206" s="775"/>
      <c r="N206" s="9"/>
      <c r="O206" s="9"/>
      <c r="P206" s="9"/>
      <c r="Q206" s="9"/>
      <c r="R206" s="265"/>
      <c r="S206" s="5"/>
      <c r="T206" s="5"/>
      <c r="U206" s="5"/>
      <c r="V206" s="5"/>
      <c r="W206" s="5"/>
    </row>
    <row r="207" spans="1:23" s="5" customFormat="1" x14ac:dyDescent="0.2">
      <c r="A207" s="6"/>
      <c r="B207" s="9"/>
      <c r="C207" s="10"/>
      <c r="D207" s="11"/>
      <c r="E207" s="9"/>
      <c r="F207" s="9"/>
      <c r="G207" s="9"/>
      <c r="H207" s="9"/>
      <c r="I207" s="9"/>
      <c r="J207" s="9"/>
      <c r="K207" s="9"/>
      <c r="L207" s="775"/>
      <c r="M207" s="1"/>
      <c r="N207" s="9"/>
      <c r="O207" s="9"/>
      <c r="P207" s="9"/>
      <c r="Q207" s="9"/>
      <c r="R207" s="265"/>
    </row>
    <row r="208" spans="1:23" s="5" customFormat="1" x14ac:dyDescent="0.2">
      <c r="A208" s="6"/>
      <c r="B208" s="9"/>
      <c r="C208" s="10"/>
      <c r="D208" s="11"/>
      <c r="E208" s="9"/>
      <c r="F208" s="9"/>
      <c r="G208" s="9"/>
      <c r="H208" s="9"/>
      <c r="I208" s="9"/>
      <c r="J208" s="9"/>
      <c r="K208" s="9"/>
      <c r="L208" s="775"/>
      <c r="M208" s="1"/>
      <c r="N208" s="9"/>
      <c r="O208" s="9"/>
      <c r="P208" s="9"/>
      <c r="Q208" s="9"/>
      <c r="R208" s="265"/>
    </row>
    <row r="209" spans="1:23" s="1" customFormat="1" x14ac:dyDescent="0.2">
      <c r="A209" s="6"/>
      <c r="B209" s="9"/>
      <c r="C209" s="10"/>
      <c r="D209" s="11"/>
      <c r="E209" s="9"/>
      <c r="F209" s="9"/>
      <c r="G209" s="9"/>
      <c r="H209" s="9"/>
      <c r="I209" s="9"/>
      <c r="J209" s="9"/>
      <c r="K209" s="9"/>
      <c r="L209" s="775"/>
      <c r="N209" s="9"/>
      <c r="O209" s="9"/>
      <c r="P209" s="9"/>
      <c r="Q209" s="9"/>
      <c r="R209" s="265"/>
      <c r="S209" s="5"/>
      <c r="T209" s="5"/>
      <c r="U209" s="5"/>
      <c r="V209" s="5"/>
      <c r="W209" s="5"/>
    </row>
    <row r="210" spans="1:23" s="1" customFormat="1" x14ac:dyDescent="0.2">
      <c r="A210" s="6"/>
      <c r="B210" s="9"/>
      <c r="C210" s="10"/>
      <c r="D210" s="11"/>
      <c r="E210" s="9"/>
      <c r="F210" s="9"/>
      <c r="G210" s="9"/>
      <c r="H210" s="9"/>
      <c r="I210" s="9"/>
      <c r="J210" s="9"/>
      <c r="K210" s="9"/>
      <c r="L210" s="775"/>
      <c r="N210" s="9"/>
      <c r="O210" s="9"/>
      <c r="P210" s="9"/>
      <c r="Q210" s="9"/>
      <c r="R210" s="265"/>
      <c r="S210" s="5"/>
      <c r="T210" s="5"/>
      <c r="U210" s="5"/>
      <c r="V210" s="5"/>
      <c r="W210" s="5"/>
    </row>
    <row r="211" spans="1:23" s="1" customFormat="1" x14ac:dyDescent="0.2">
      <c r="A211" s="6"/>
      <c r="B211" s="9"/>
      <c r="C211" s="10"/>
      <c r="D211" s="11"/>
      <c r="E211" s="9"/>
      <c r="F211" s="9"/>
      <c r="G211" s="9"/>
      <c r="H211" s="9"/>
      <c r="I211" s="9"/>
      <c r="J211" s="9"/>
      <c r="K211" s="9"/>
      <c r="L211" s="775"/>
      <c r="N211" s="9"/>
      <c r="O211" s="9"/>
      <c r="P211" s="9"/>
      <c r="Q211" s="9"/>
      <c r="R211" s="265"/>
      <c r="S211" s="5"/>
      <c r="T211" s="5"/>
      <c r="U211" s="5"/>
      <c r="V211" s="5"/>
      <c r="W211" s="5"/>
    </row>
    <row r="212" spans="1:23" s="1" customFormat="1" x14ac:dyDescent="0.2">
      <c r="A212" s="6"/>
      <c r="B212" s="9"/>
      <c r="C212" s="10"/>
      <c r="D212" s="11"/>
      <c r="E212" s="9"/>
      <c r="F212" s="9"/>
      <c r="G212" s="9"/>
      <c r="H212" s="9"/>
      <c r="I212" s="9"/>
      <c r="J212" s="9"/>
      <c r="K212" s="9"/>
      <c r="L212" s="775"/>
      <c r="N212" s="9"/>
      <c r="O212" s="9"/>
      <c r="P212" s="9"/>
      <c r="Q212" s="9"/>
      <c r="R212" s="265"/>
      <c r="S212" s="5"/>
      <c r="T212" s="5"/>
      <c r="U212" s="5"/>
      <c r="V212" s="5"/>
      <c r="W212" s="5"/>
    </row>
  </sheetData>
  <mergeCells count="30">
    <mergeCell ref="A7:B10"/>
    <mergeCell ref="D94:K94"/>
    <mergeCell ref="D97:E97"/>
    <mergeCell ref="D98:E98"/>
    <mergeCell ref="D99:E99"/>
    <mergeCell ref="H97:K97"/>
    <mergeCell ref="H98:K98"/>
    <mergeCell ref="H99:K99"/>
    <mergeCell ref="A97:B97"/>
    <mergeCell ref="O97:R97"/>
    <mergeCell ref="A101:B101"/>
    <mergeCell ref="O98:R98"/>
    <mergeCell ref="O99:R99"/>
    <mergeCell ref="A98:B98"/>
    <mergeCell ref="A3:R3"/>
    <mergeCell ref="G8:G9"/>
    <mergeCell ref="A2:R2"/>
    <mergeCell ref="F10:G10"/>
    <mergeCell ref="H7:L7"/>
    <mergeCell ref="C7:C10"/>
    <mergeCell ref="R8:R9"/>
    <mergeCell ref="A4:R4"/>
    <mergeCell ref="D7:D10"/>
    <mergeCell ref="E7:E10"/>
    <mergeCell ref="A5:R5"/>
    <mergeCell ref="L8:L9"/>
    <mergeCell ref="M7:M9"/>
    <mergeCell ref="N7:R7"/>
    <mergeCell ref="F7:G7"/>
    <mergeCell ref="F8:F9"/>
  </mergeCells>
  <phoneticPr fontId="0" type="noConversion"/>
  <printOptions horizontalCentered="1"/>
  <pageMargins left="0.25" right="1.25" top="0.75" bottom="0.75" header="0.3" footer="0.3"/>
  <pageSetup paperSize="5" scale="70" orientation="landscape" horizontalDpi="300" verticalDpi="300" r:id="rId1"/>
  <headerFooter alignWithMargins="0">
    <oddHeader xml:space="preserve">&amp;R
</oddHeader>
    <oddFooter>&amp;C&amp;P</oddFooter>
  </headerFooter>
  <rowBreaks count="3" manualBreakCount="3">
    <brk id="37" max="18" man="1"/>
    <brk id="84" max="18" man="1"/>
    <brk id="106" max="2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98"/>
  <sheetViews>
    <sheetView view="pageBreakPreview" zoomScale="80" zoomScaleNormal="75" zoomScaleSheetLayoutView="80" workbookViewId="0">
      <pane xSplit="3" ySplit="10" topLeftCell="D125" activePane="bottomRight" state="frozen"/>
      <selection pane="topRight" activeCell="D1" sqref="D1"/>
      <selection pane="bottomLeft" activeCell="A11" sqref="A11"/>
      <selection pane="bottomRight" activeCell="L134" sqref="L134"/>
    </sheetView>
  </sheetViews>
  <sheetFormatPr defaultRowHeight="12.75" x14ac:dyDescent="0.2"/>
  <cols>
    <col min="1" max="1" width="11.85546875" style="6" customWidth="1"/>
    <col min="2" max="2" width="30.28515625" style="9" customWidth="1"/>
    <col min="3" max="3" width="8" style="44" customWidth="1"/>
    <col min="4" max="4" width="30.42578125" style="11" customWidth="1"/>
    <col min="5" max="5" width="24.7109375" style="9" customWidth="1"/>
    <col min="6" max="6" width="8.5703125" style="9" customWidth="1"/>
    <col min="7" max="7" width="9.140625" style="9" customWidth="1"/>
    <col min="8" max="8" width="9.42578125" style="9" customWidth="1"/>
    <col min="9" max="9" width="9.28515625" style="9" customWidth="1"/>
    <col min="10" max="10" width="9.7109375" style="9" customWidth="1"/>
    <col min="11" max="11" width="9.28515625" style="9" customWidth="1"/>
    <col min="12" max="12" width="9.28515625" style="775" customWidth="1"/>
    <col min="13" max="13" width="8.7109375" style="48" customWidth="1"/>
    <col min="14" max="16" width="9.28515625" style="9" customWidth="1"/>
    <col min="17" max="17" width="9.140625" style="9" customWidth="1"/>
    <col min="18" max="18" width="9.5703125" style="265" customWidth="1"/>
    <col min="19" max="19" width="9.140625" style="7" hidden="1" customWidth="1"/>
    <col min="20" max="23" width="9.140625" style="7"/>
    <col min="24" max="16384" width="9.140625" style="6"/>
  </cols>
  <sheetData>
    <row r="1" spans="1:23" ht="23.25" customHeight="1" x14ac:dyDescent="0.2">
      <c r="A1" s="87" t="s">
        <v>271</v>
      </c>
      <c r="B1" s="362"/>
      <c r="C1" s="362"/>
      <c r="D1" s="362"/>
      <c r="E1" s="362"/>
      <c r="F1" s="362"/>
      <c r="G1" s="362"/>
      <c r="H1" s="362"/>
      <c r="I1" s="362"/>
      <c r="J1" s="362"/>
      <c r="K1" s="362"/>
      <c r="L1" s="776"/>
      <c r="M1" s="362"/>
      <c r="N1" s="362"/>
      <c r="O1" s="362"/>
      <c r="P1" s="362"/>
      <c r="Q1" s="362"/>
      <c r="R1" s="565"/>
    </row>
    <row r="2" spans="1:23" s="2" customFormat="1" ht="24.95" customHeight="1" x14ac:dyDescent="0.2">
      <c r="A2" s="828" t="s">
        <v>24</v>
      </c>
      <c r="B2" s="828"/>
      <c r="C2" s="828"/>
      <c r="D2" s="828"/>
      <c r="E2" s="828"/>
      <c r="F2" s="828"/>
      <c r="G2" s="828"/>
      <c r="H2" s="828"/>
      <c r="I2" s="828"/>
      <c r="J2" s="828"/>
      <c r="K2" s="828"/>
      <c r="L2" s="828"/>
      <c r="M2" s="828"/>
      <c r="N2" s="828"/>
      <c r="O2" s="828"/>
      <c r="P2" s="828"/>
      <c r="Q2" s="828"/>
      <c r="R2" s="828"/>
      <c r="S2" s="3"/>
      <c r="T2" s="3"/>
      <c r="U2" s="3"/>
      <c r="V2" s="3"/>
      <c r="W2" s="3"/>
    </row>
    <row r="3" spans="1:23" s="3" customFormat="1" ht="24.95" customHeight="1" x14ac:dyDescent="0.2">
      <c r="A3" s="828" t="s">
        <v>210</v>
      </c>
      <c r="B3" s="828"/>
      <c r="C3" s="828"/>
      <c r="D3" s="828"/>
      <c r="E3" s="828"/>
      <c r="F3" s="828"/>
      <c r="G3" s="828"/>
      <c r="H3" s="828"/>
      <c r="I3" s="828"/>
      <c r="J3" s="828"/>
      <c r="K3" s="828"/>
      <c r="L3" s="828"/>
      <c r="M3" s="828"/>
      <c r="N3" s="828"/>
      <c r="O3" s="828"/>
      <c r="P3" s="828"/>
      <c r="Q3" s="828"/>
      <c r="R3" s="828"/>
    </row>
    <row r="4" spans="1:23" s="3" customFormat="1" ht="24.95" customHeight="1" x14ac:dyDescent="0.2">
      <c r="A4" s="828" t="s">
        <v>320</v>
      </c>
      <c r="B4" s="828"/>
      <c r="C4" s="828"/>
      <c r="D4" s="828"/>
      <c r="E4" s="828"/>
      <c r="F4" s="828"/>
      <c r="G4" s="828"/>
      <c r="H4" s="828"/>
      <c r="I4" s="828"/>
      <c r="J4" s="828"/>
      <c r="K4" s="828"/>
      <c r="L4" s="828"/>
      <c r="M4" s="828"/>
      <c r="N4" s="828"/>
      <c r="O4" s="828"/>
      <c r="P4" s="828"/>
      <c r="Q4" s="828"/>
      <c r="R4" s="828"/>
    </row>
    <row r="5" spans="1:23" s="3" customFormat="1" ht="15.95" customHeight="1" x14ac:dyDescent="0.2">
      <c r="A5" s="839" t="s">
        <v>21</v>
      </c>
      <c r="B5" s="839"/>
      <c r="C5" s="839"/>
      <c r="D5" s="839"/>
      <c r="E5" s="839"/>
      <c r="F5" s="839"/>
      <c r="G5" s="839"/>
      <c r="H5" s="839"/>
      <c r="I5" s="839"/>
      <c r="J5" s="839"/>
      <c r="K5" s="839"/>
      <c r="L5" s="839"/>
      <c r="M5" s="839"/>
      <c r="N5" s="839"/>
      <c r="O5" s="839"/>
      <c r="P5" s="839"/>
      <c r="Q5" s="839"/>
      <c r="R5" s="839"/>
    </row>
    <row r="6" spans="1:23" s="3" customFormat="1" ht="26.25" x14ac:dyDescent="0.2">
      <c r="A6" s="16"/>
      <c r="B6" s="12"/>
      <c r="C6" s="12"/>
      <c r="D6" s="12"/>
      <c r="E6" s="12"/>
      <c r="F6" s="12"/>
      <c r="G6" s="12"/>
      <c r="H6" s="12"/>
      <c r="I6" s="12"/>
      <c r="J6" s="12"/>
      <c r="K6" s="12"/>
      <c r="L6" s="777"/>
      <c r="M6" s="12"/>
      <c r="N6" s="12"/>
      <c r="O6" s="12"/>
      <c r="P6" s="12"/>
      <c r="Q6" s="12"/>
      <c r="R6" s="268"/>
    </row>
    <row r="7" spans="1:23" s="8" customFormat="1" ht="31.5" customHeight="1" x14ac:dyDescent="0.2">
      <c r="A7" s="853" t="s">
        <v>23</v>
      </c>
      <c r="B7" s="853"/>
      <c r="C7" s="832" t="s">
        <v>26</v>
      </c>
      <c r="D7" s="831" t="s">
        <v>28</v>
      </c>
      <c r="E7" s="836" t="s">
        <v>19</v>
      </c>
      <c r="F7" s="831" t="s">
        <v>321</v>
      </c>
      <c r="G7" s="831"/>
      <c r="H7" s="831" t="s">
        <v>322</v>
      </c>
      <c r="I7" s="831"/>
      <c r="J7" s="831"/>
      <c r="K7" s="831"/>
      <c r="L7" s="831"/>
      <c r="M7" s="831" t="s">
        <v>25</v>
      </c>
      <c r="N7" s="831" t="s">
        <v>323</v>
      </c>
      <c r="O7" s="831"/>
      <c r="P7" s="831"/>
      <c r="Q7" s="831"/>
      <c r="R7" s="831"/>
    </row>
    <row r="8" spans="1:23" s="8" customFormat="1" ht="15.75" x14ac:dyDescent="0.2">
      <c r="A8" s="853"/>
      <c r="B8" s="853"/>
      <c r="C8" s="833"/>
      <c r="D8" s="831"/>
      <c r="E8" s="837"/>
      <c r="F8" s="829" t="s">
        <v>3</v>
      </c>
      <c r="G8" s="829" t="s">
        <v>4</v>
      </c>
      <c r="H8" s="85" t="s">
        <v>5</v>
      </c>
      <c r="I8" s="85" t="s">
        <v>6</v>
      </c>
      <c r="J8" s="85" t="s">
        <v>7</v>
      </c>
      <c r="K8" s="85" t="s">
        <v>8</v>
      </c>
      <c r="L8" s="851" t="s">
        <v>0</v>
      </c>
      <c r="M8" s="831"/>
      <c r="N8" s="85" t="s">
        <v>5</v>
      </c>
      <c r="O8" s="85" t="s">
        <v>6</v>
      </c>
      <c r="P8" s="85" t="s">
        <v>7</v>
      </c>
      <c r="Q8" s="85" t="s">
        <v>8</v>
      </c>
      <c r="R8" s="852" t="s">
        <v>0</v>
      </c>
    </row>
    <row r="9" spans="1:23" s="8" customFormat="1" ht="15.75" x14ac:dyDescent="0.2">
      <c r="A9" s="853"/>
      <c r="B9" s="853"/>
      <c r="C9" s="833"/>
      <c r="D9" s="831"/>
      <c r="E9" s="837"/>
      <c r="F9" s="829"/>
      <c r="G9" s="829"/>
      <c r="H9" s="86" t="s">
        <v>9</v>
      </c>
      <c r="I9" s="86" t="s">
        <v>9</v>
      </c>
      <c r="J9" s="86" t="s">
        <v>9</v>
      </c>
      <c r="K9" s="86" t="s">
        <v>9</v>
      </c>
      <c r="L9" s="851"/>
      <c r="M9" s="831"/>
      <c r="N9" s="86" t="s">
        <v>9</v>
      </c>
      <c r="O9" s="86" t="s">
        <v>9</v>
      </c>
      <c r="P9" s="86" t="s">
        <v>9</v>
      </c>
      <c r="Q9" s="86" t="s">
        <v>9</v>
      </c>
      <c r="R9" s="852"/>
    </row>
    <row r="10" spans="1:23" s="8" customFormat="1" ht="25.5" customHeight="1" x14ac:dyDescent="0.2">
      <c r="A10" s="853"/>
      <c r="B10" s="853"/>
      <c r="C10" s="834"/>
      <c r="D10" s="831"/>
      <c r="E10" s="838"/>
      <c r="F10" s="830" t="s">
        <v>14</v>
      </c>
      <c r="G10" s="830"/>
      <c r="H10" s="84" t="s">
        <v>15</v>
      </c>
      <c r="I10" s="84" t="s">
        <v>16</v>
      </c>
      <c r="J10" s="84" t="s">
        <v>17</v>
      </c>
      <c r="K10" s="84" t="s">
        <v>1</v>
      </c>
      <c r="L10" s="778" t="s">
        <v>10</v>
      </c>
      <c r="M10" s="19"/>
      <c r="N10" s="84" t="s">
        <v>18</v>
      </c>
      <c r="O10" s="84" t="s">
        <v>2</v>
      </c>
      <c r="P10" s="84" t="s">
        <v>11</v>
      </c>
      <c r="Q10" s="84" t="s">
        <v>12</v>
      </c>
      <c r="R10" s="153" t="s">
        <v>13</v>
      </c>
    </row>
    <row r="11" spans="1:23" s="7" customFormat="1" ht="15.75" x14ac:dyDescent="0.2">
      <c r="A11" s="39"/>
      <c r="B11" s="40"/>
      <c r="C11" s="45"/>
      <c r="D11" s="38"/>
      <c r="E11" s="41"/>
      <c r="F11" s="42"/>
      <c r="G11" s="42"/>
      <c r="H11" s="42"/>
      <c r="I11" s="42"/>
      <c r="J11" s="42"/>
      <c r="K11" s="42"/>
      <c r="L11" s="779"/>
      <c r="M11" s="46"/>
      <c r="N11" s="42"/>
      <c r="O11" s="42"/>
      <c r="P11" s="42"/>
      <c r="Q11" s="42"/>
      <c r="R11" s="157"/>
    </row>
    <row r="12" spans="1:23" s="144" customFormat="1" ht="15.75" x14ac:dyDescent="0.2">
      <c r="A12" s="489" t="s">
        <v>216</v>
      </c>
      <c r="B12" s="159"/>
      <c r="C12" s="236"/>
      <c r="D12" s="644"/>
      <c r="E12" s="508" t="s">
        <v>33</v>
      </c>
      <c r="F12" s="240"/>
      <c r="G12" s="240"/>
      <c r="H12" s="240"/>
      <c r="I12" s="240"/>
      <c r="J12" s="240"/>
      <c r="K12" s="240"/>
      <c r="L12" s="780"/>
      <c r="M12" s="241" t="s">
        <v>31</v>
      </c>
      <c r="N12" s="240"/>
      <c r="O12" s="240"/>
      <c r="P12" s="240"/>
      <c r="Q12" s="240"/>
      <c r="R12" s="240">
        <v>284</v>
      </c>
    </row>
    <row r="13" spans="1:23" s="144" customFormat="1" ht="15.75" x14ac:dyDescent="0.2">
      <c r="A13" s="647"/>
      <c r="B13" s="170"/>
      <c r="C13" s="236"/>
      <c r="D13" s="644"/>
      <c r="E13" s="508"/>
      <c r="F13" s="240"/>
      <c r="G13" s="240"/>
      <c r="H13" s="240"/>
      <c r="I13" s="240"/>
      <c r="J13" s="240"/>
      <c r="K13" s="240"/>
      <c r="L13" s="780"/>
      <c r="M13" s="241"/>
      <c r="N13" s="240"/>
      <c r="O13" s="240"/>
      <c r="P13" s="240"/>
      <c r="Q13" s="240"/>
      <c r="R13" s="240"/>
    </row>
    <row r="14" spans="1:23" s="144" customFormat="1" ht="15.75" x14ac:dyDescent="0.25">
      <c r="A14" s="390" t="s">
        <v>217</v>
      </c>
      <c r="B14" s="391"/>
      <c r="C14" s="391"/>
      <c r="D14" s="392"/>
      <c r="E14" s="393" t="s">
        <v>33</v>
      </c>
      <c r="F14" s="391"/>
      <c r="G14" s="131"/>
      <c r="H14" s="391"/>
      <c r="I14" s="391"/>
      <c r="J14" s="391"/>
      <c r="K14" s="391"/>
      <c r="L14" s="781"/>
      <c r="M14" s="394" t="s">
        <v>31</v>
      </c>
      <c r="N14" s="295"/>
      <c r="O14" s="295"/>
      <c r="P14" s="295"/>
      <c r="Q14" s="295"/>
      <c r="R14" s="395">
        <v>134</v>
      </c>
    </row>
    <row r="15" spans="1:23" s="144" customFormat="1" ht="15.75" x14ac:dyDescent="0.25">
      <c r="A15" s="393" t="s">
        <v>74</v>
      </c>
      <c r="B15" s="396"/>
      <c r="C15" s="391"/>
      <c r="D15" s="396"/>
      <c r="E15" s="393"/>
      <c r="F15" s="391"/>
      <c r="G15" s="131"/>
      <c r="H15" s="391"/>
      <c r="I15" s="391"/>
      <c r="J15" s="391"/>
      <c r="K15" s="391"/>
      <c r="L15" s="781"/>
      <c r="M15" s="394"/>
      <c r="N15" s="295"/>
      <c r="O15" s="295"/>
      <c r="P15" s="295"/>
      <c r="Q15" s="295"/>
      <c r="R15" s="295"/>
    </row>
    <row r="16" spans="1:23" s="144" customFormat="1" ht="15.75" x14ac:dyDescent="0.25">
      <c r="A16" s="393" t="s">
        <v>75</v>
      </c>
      <c r="B16" s="396"/>
      <c r="C16" s="391"/>
      <c r="D16" s="396"/>
      <c r="E16" s="369"/>
      <c r="F16" s="391"/>
      <c r="G16" s="131"/>
      <c r="H16" s="391"/>
      <c r="I16" s="391"/>
      <c r="J16" s="391"/>
      <c r="K16" s="391"/>
      <c r="L16" s="781"/>
      <c r="M16" s="394"/>
      <c r="N16" s="397"/>
      <c r="O16" s="397"/>
      <c r="P16" s="397"/>
      <c r="Q16" s="397"/>
      <c r="R16" s="397"/>
    </row>
    <row r="17" spans="1:18" s="144" customFormat="1" ht="15.75" x14ac:dyDescent="0.25">
      <c r="A17" s="414"/>
      <c r="B17" s="416"/>
      <c r="C17" s="391"/>
      <c r="D17" s="396"/>
      <c r="E17" s="396"/>
      <c r="F17" s="391"/>
      <c r="G17" s="131"/>
      <c r="H17" s="391"/>
      <c r="I17" s="391"/>
      <c r="J17" s="391"/>
      <c r="K17" s="391"/>
      <c r="L17" s="781"/>
      <c r="M17" s="394"/>
      <c r="N17" s="397"/>
      <c r="O17" s="397"/>
      <c r="P17" s="397"/>
      <c r="Q17" s="397"/>
      <c r="R17" s="295"/>
    </row>
    <row r="18" spans="1:18" s="144" customFormat="1" ht="15.75" x14ac:dyDescent="0.25">
      <c r="A18" s="398" t="s">
        <v>218</v>
      </c>
      <c r="B18" s="394"/>
      <c r="C18" s="391"/>
      <c r="D18" s="396" t="s">
        <v>77</v>
      </c>
      <c r="E18" s="393" t="s">
        <v>33</v>
      </c>
      <c r="F18" s="394"/>
      <c r="G18" s="167"/>
      <c r="H18" s="168">
        <v>3</v>
      </c>
      <c r="I18" s="168">
        <v>3</v>
      </c>
      <c r="J18" s="168">
        <v>3</v>
      </c>
      <c r="K18" s="168">
        <v>3</v>
      </c>
      <c r="L18" s="782">
        <v>3</v>
      </c>
      <c r="M18" s="394" t="s">
        <v>31</v>
      </c>
      <c r="N18" s="295">
        <v>3</v>
      </c>
      <c r="O18" s="295">
        <v>3</v>
      </c>
      <c r="P18" s="295">
        <v>3</v>
      </c>
      <c r="Q18" s="295">
        <v>3</v>
      </c>
      <c r="R18" s="395">
        <v>12</v>
      </c>
    </row>
    <row r="19" spans="1:18" s="144" customFormat="1" ht="15.75" x14ac:dyDescent="0.25">
      <c r="A19" s="398" t="s">
        <v>219</v>
      </c>
      <c r="B19" s="394"/>
      <c r="C19" s="391"/>
      <c r="D19" s="396" t="s">
        <v>78</v>
      </c>
      <c r="E19" s="396"/>
      <c r="F19" s="391"/>
      <c r="G19" s="131"/>
      <c r="H19" s="391"/>
      <c r="I19" s="391"/>
      <c r="J19" s="391"/>
      <c r="K19" s="391"/>
      <c r="L19" s="781"/>
      <c r="M19" s="394"/>
      <c r="N19" s="397"/>
      <c r="O19" s="397"/>
      <c r="P19" s="397"/>
      <c r="Q19" s="397"/>
      <c r="R19" s="295"/>
    </row>
    <row r="20" spans="1:18" s="144" customFormat="1" ht="15.75" x14ac:dyDescent="0.25">
      <c r="A20" s="414"/>
      <c r="B20" s="416"/>
      <c r="C20" s="391"/>
      <c r="D20" s="396" t="s">
        <v>79</v>
      </c>
      <c r="E20" s="369" t="s">
        <v>280</v>
      </c>
      <c r="F20" s="391"/>
      <c r="G20" s="131"/>
      <c r="H20" s="399">
        <v>1</v>
      </c>
      <c r="I20" s="399">
        <v>1</v>
      </c>
      <c r="J20" s="399">
        <v>1</v>
      </c>
      <c r="K20" s="399">
        <v>1</v>
      </c>
      <c r="L20" s="783">
        <v>1</v>
      </c>
      <c r="M20" s="394"/>
      <c r="N20" s="400">
        <v>1</v>
      </c>
      <c r="O20" s="400">
        <v>1</v>
      </c>
      <c r="P20" s="400">
        <v>1</v>
      </c>
      <c r="Q20" s="400">
        <v>1</v>
      </c>
      <c r="R20" s="229">
        <v>4</v>
      </c>
    </row>
    <row r="21" spans="1:18" s="144" customFormat="1" ht="15.75" x14ac:dyDescent="0.25">
      <c r="A21" s="417"/>
      <c r="B21" s="416"/>
      <c r="C21" s="391"/>
      <c r="D21" s="396" t="s">
        <v>80</v>
      </c>
      <c r="E21" s="369" t="s">
        <v>281</v>
      </c>
      <c r="F21" s="391"/>
      <c r="G21" s="131"/>
      <c r="H21" s="399">
        <v>1</v>
      </c>
      <c r="I21" s="399">
        <v>1</v>
      </c>
      <c r="J21" s="399">
        <v>1</v>
      </c>
      <c r="K21" s="399">
        <v>1</v>
      </c>
      <c r="L21" s="783">
        <v>1</v>
      </c>
      <c r="M21" s="394"/>
      <c r="N21" s="400">
        <v>1</v>
      </c>
      <c r="O21" s="400">
        <v>1</v>
      </c>
      <c r="P21" s="400">
        <v>1</v>
      </c>
      <c r="Q21" s="400">
        <v>1</v>
      </c>
      <c r="R21" s="229">
        <v>4</v>
      </c>
    </row>
    <row r="22" spans="1:18" s="144" customFormat="1" ht="15.75" x14ac:dyDescent="0.25">
      <c r="A22" s="417"/>
      <c r="B22" s="416"/>
      <c r="C22" s="391"/>
      <c r="D22" s="396" t="s">
        <v>81</v>
      </c>
      <c r="E22" s="369" t="s">
        <v>282</v>
      </c>
      <c r="F22" s="391"/>
      <c r="G22" s="131"/>
      <c r="H22" s="399">
        <v>1</v>
      </c>
      <c r="I22" s="399">
        <v>1</v>
      </c>
      <c r="J22" s="399">
        <v>1</v>
      </c>
      <c r="K22" s="399">
        <v>1</v>
      </c>
      <c r="L22" s="783">
        <v>1</v>
      </c>
      <c r="M22" s="394"/>
      <c r="N22" s="400">
        <v>1</v>
      </c>
      <c r="O22" s="400">
        <v>1</v>
      </c>
      <c r="P22" s="400">
        <v>1</v>
      </c>
      <c r="Q22" s="400">
        <v>1</v>
      </c>
      <c r="R22" s="229">
        <v>4</v>
      </c>
    </row>
    <row r="23" spans="1:18" s="144" customFormat="1" ht="13.5" customHeight="1" x14ac:dyDescent="0.25">
      <c r="A23" s="417"/>
      <c r="B23" s="485"/>
      <c r="C23" s="391"/>
      <c r="D23" s="396"/>
      <c r="E23" s="401"/>
      <c r="F23" s="391"/>
      <c r="G23" s="133"/>
      <c r="H23" s="133"/>
      <c r="I23" s="133"/>
      <c r="J23" s="133"/>
      <c r="K23" s="133"/>
      <c r="L23" s="770"/>
      <c r="M23" s="394"/>
      <c r="N23" s="395"/>
      <c r="O23" s="395"/>
      <c r="P23" s="395"/>
      <c r="Q23" s="395"/>
      <c r="R23" s="395"/>
    </row>
    <row r="24" spans="1:18" s="144" customFormat="1" ht="13.5" customHeight="1" x14ac:dyDescent="0.25">
      <c r="A24" s="417"/>
      <c r="B24" s="485"/>
      <c r="C24" s="391"/>
      <c r="D24" s="396"/>
      <c r="E24" s="396"/>
      <c r="F24" s="391"/>
      <c r="G24" s="133"/>
      <c r="H24" s="133"/>
      <c r="I24" s="133"/>
      <c r="J24" s="133"/>
      <c r="K24" s="133"/>
      <c r="L24" s="770"/>
      <c r="M24" s="391"/>
      <c r="N24" s="132"/>
      <c r="O24" s="132"/>
      <c r="P24" s="132"/>
      <c r="Q24" s="132"/>
      <c r="R24" s="132"/>
    </row>
    <row r="25" spans="1:18" s="144" customFormat="1" ht="13.5" customHeight="1" x14ac:dyDescent="0.25">
      <c r="A25" s="413"/>
      <c r="B25" s="485"/>
      <c r="C25" s="391"/>
      <c r="D25" s="396"/>
      <c r="E25" s="396"/>
      <c r="F25" s="391"/>
      <c r="G25" s="131"/>
      <c r="H25" s="391"/>
      <c r="I25" s="391"/>
      <c r="J25" s="391"/>
      <c r="K25" s="391"/>
      <c r="L25" s="781"/>
      <c r="M25" s="391"/>
      <c r="N25" s="229"/>
      <c r="O25" s="229"/>
      <c r="P25" s="229"/>
      <c r="Q25" s="229"/>
      <c r="R25" s="229"/>
    </row>
    <row r="26" spans="1:18" s="422" customFormat="1" ht="13.5" customHeight="1" x14ac:dyDescent="0.25">
      <c r="A26" s="398" t="s">
        <v>287</v>
      </c>
      <c r="B26" s="391"/>
      <c r="C26" s="391"/>
      <c r="D26" s="396" t="s">
        <v>361</v>
      </c>
      <c r="E26" s="393" t="s">
        <v>33</v>
      </c>
      <c r="F26" s="394"/>
      <c r="G26" s="129"/>
      <c r="H26" s="509"/>
      <c r="I26" s="509">
        <v>50</v>
      </c>
      <c r="J26" s="509"/>
      <c r="K26" s="509"/>
      <c r="L26" s="784">
        <v>50</v>
      </c>
      <c r="M26" s="394" t="s">
        <v>31</v>
      </c>
      <c r="N26" s="403"/>
      <c r="O26" s="403">
        <v>36</v>
      </c>
      <c r="P26" s="403"/>
      <c r="Q26" s="403"/>
      <c r="R26" s="295">
        <v>36</v>
      </c>
    </row>
    <row r="27" spans="1:18" s="144" customFormat="1" ht="13.5" customHeight="1" x14ac:dyDescent="0.25">
      <c r="A27" s="417"/>
      <c r="B27" s="485"/>
      <c r="C27" s="391"/>
      <c r="D27" s="396" t="s">
        <v>362</v>
      </c>
      <c r="E27" s="401"/>
      <c r="F27" s="391"/>
      <c r="G27" s="131"/>
      <c r="H27" s="399"/>
      <c r="I27" s="544"/>
      <c r="J27" s="545"/>
      <c r="K27" s="545"/>
      <c r="L27" s="785"/>
      <c r="M27" s="394"/>
      <c r="N27" s="295"/>
      <c r="O27" s="295"/>
      <c r="P27" s="295"/>
      <c r="Q27" s="295"/>
      <c r="R27" s="395"/>
    </row>
    <row r="28" spans="1:18" s="144" customFormat="1" ht="13.5" customHeight="1" x14ac:dyDescent="0.25">
      <c r="A28" s="417" t="s">
        <v>82</v>
      </c>
      <c r="B28" s="485"/>
      <c r="C28" s="391"/>
      <c r="D28" s="396"/>
      <c r="E28" s="369" t="s">
        <v>280</v>
      </c>
      <c r="F28" s="391"/>
      <c r="G28" s="131"/>
      <c r="H28" s="399"/>
      <c r="I28" s="399">
        <v>20</v>
      </c>
      <c r="J28" s="399"/>
      <c r="K28" s="399"/>
      <c r="L28" s="783">
        <v>20</v>
      </c>
      <c r="M28" s="391"/>
      <c r="N28" s="168"/>
      <c r="O28" s="134">
        <v>16</v>
      </c>
      <c r="P28" s="134"/>
      <c r="Q28" s="134"/>
      <c r="R28" s="134">
        <v>16</v>
      </c>
    </row>
    <row r="29" spans="1:18" s="144" customFormat="1" ht="13.5" customHeight="1" x14ac:dyDescent="0.25">
      <c r="A29" s="417"/>
      <c r="B29" s="485"/>
      <c r="C29" s="391"/>
      <c r="D29" s="396"/>
      <c r="E29" s="369" t="s">
        <v>281</v>
      </c>
      <c r="F29" s="391"/>
      <c r="G29" s="131"/>
      <c r="H29" s="399"/>
      <c r="I29" s="399">
        <v>15</v>
      </c>
      <c r="J29" s="399"/>
      <c r="K29" s="399"/>
      <c r="L29" s="783">
        <v>15</v>
      </c>
      <c r="M29" s="391"/>
      <c r="N29" s="402"/>
      <c r="O29" s="402">
        <v>10</v>
      </c>
      <c r="P29" s="402"/>
      <c r="Q29" s="402"/>
      <c r="R29" s="402">
        <v>10</v>
      </c>
    </row>
    <row r="30" spans="1:18" s="144" customFormat="1" ht="13.5" customHeight="1" x14ac:dyDescent="0.25">
      <c r="A30" s="417"/>
      <c r="B30" s="485"/>
      <c r="C30" s="391"/>
      <c r="D30" s="396"/>
      <c r="E30" s="369" t="s">
        <v>282</v>
      </c>
      <c r="F30" s="391"/>
      <c r="G30" s="131"/>
      <c r="H30" s="399"/>
      <c r="I30" s="399">
        <v>15</v>
      </c>
      <c r="J30" s="399"/>
      <c r="K30" s="399"/>
      <c r="L30" s="783">
        <v>15</v>
      </c>
      <c r="M30" s="391"/>
      <c r="N30" s="402"/>
      <c r="O30" s="402">
        <v>10</v>
      </c>
      <c r="P30" s="402"/>
      <c r="Q30" s="402"/>
      <c r="R30" s="402">
        <v>10</v>
      </c>
    </row>
    <row r="31" spans="1:18" s="144" customFormat="1" ht="13.5" customHeight="1" x14ac:dyDescent="0.25">
      <c r="A31" s="417"/>
      <c r="B31" s="485"/>
      <c r="C31" s="391"/>
      <c r="D31" s="396"/>
      <c r="E31" s="396"/>
      <c r="F31" s="391"/>
      <c r="G31" s="131"/>
      <c r="H31" s="399"/>
      <c r="I31" s="399"/>
      <c r="J31" s="399"/>
      <c r="K31" s="399"/>
      <c r="L31" s="786"/>
      <c r="M31" s="391"/>
      <c r="N31" s="402"/>
      <c r="O31" s="402"/>
      <c r="P31" s="402"/>
      <c r="Q31" s="402"/>
      <c r="R31" s="132"/>
    </row>
    <row r="32" spans="1:18" s="144" customFormat="1" ht="13.5" customHeight="1" x14ac:dyDescent="0.25">
      <c r="A32" s="417"/>
      <c r="B32" s="485"/>
      <c r="C32" s="391"/>
      <c r="D32" s="396"/>
      <c r="E32" s="396"/>
      <c r="F32" s="391"/>
      <c r="G32" s="131"/>
      <c r="H32" s="399"/>
      <c r="I32" s="399"/>
      <c r="J32" s="399"/>
      <c r="K32" s="399"/>
      <c r="L32" s="786"/>
      <c r="M32" s="394"/>
      <c r="N32" s="403"/>
      <c r="O32" s="403"/>
      <c r="P32" s="403"/>
      <c r="Q32" s="403"/>
      <c r="R32" s="403"/>
    </row>
    <row r="33" spans="1:18" s="144" customFormat="1" ht="13.5" customHeight="1" x14ac:dyDescent="0.25">
      <c r="A33" s="417"/>
      <c r="B33" s="485"/>
      <c r="C33" s="391"/>
      <c r="D33" s="396"/>
      <c r="E33" s="396"/>
      <c r="F33" s="391"/>
      <c r="G33" s="131"/>
      <c r="H33" s="399"/>
      <c r="I33" s="399"/>
      <c r="J33" s="399"/>
      <c r="K33" s="399"/>
      <c r="L33" s="786"/>
      <c r="M33" s="391"/>
      <c r="N33" s="402"/>
      <c r="O33" s="402"/>
      <c r="P33" s="402"/>
      <c r="Q33" s="402"/>
      <c r="R33" s="132"/>
    </row>
    <row r="34" spans="1:18" s="144" customFormat="1" ht="13.5" customHeight="1" x14ac:dyDescent="0.25">
      <c r="A34" s="417"/>
      <c r="B34" s="485"/>
      <c r="C34" s="391"/>
      <c r="D34" s="396"/>
      <c r="E34" s="396"/>
      <c r="F34" s="391"/>
      <c r="G34" s="131"/>
      <c r="H34" s="399"/>
      <c r="I34" s="399"/>
      <c r="J34" s="399"/>
      <c r="K34" s="399"/>
      <c r="L34" s="786"/>
      <c r="M34" s="391"/>
      <c r="N34" s="402"/>
      <c r="O34" s="402"/>
      <c r="P34" s="402"/>
      <c r="Q34" s="402"/>
      <c r="R34" s="132"/>
    </row>
    <row r="35" spans="1:18" s="144" customFormat="1" ht="13.5" customHeight="1" x14ac:dyDescent="0.25">
      <c r="A35" s="417"/>
      <c r="B35" s="485"/>
      <c r="C35" s="391"/>
      <c r="D35" s="396"/>
      <c r="E35" s="396"/>
      <c r="F35" s="391"/>
      <c r="G35" s="131"/>
      <c r="H35" s="399"/>
      <c r="I35" s="399"/>
      <c r="J35" s="399"/>
      <c r="K35" s="399"/>
      <c r="L35" s="786"/>
      <c r="M35" s="391"/>
      <c r="N35" s="402"/>
      <c r="O35" s="402"/>
      <c r="P35" s="402"/>
      <c r="Q35" s="402"/>
      <c r="R35" s="132"/>
    </row>
    <row r="36" spans="1:18" s="144" customFormat="1" ht="13.5" customHeight="1" x14ac:dyDescent="0.25">
      <c r="A36" s="398" t="s">
        <v>220</v>
      </c>
      <c r="B36" s="396"/>
      <c r="C36" s="391"/>
      <c r="D36" s="396"/>
      <c r="E36" s="393"/>
      <c r="F36" s="391"/>
      <c r="G36" s="131"/>
      <c r="H36" s="391"/>
      <c r="I36" s="391"/>
      <c r="J36" s="391"/>
      <c r="K36" s="391"/>
      <c r="L36" s="781"/>
      <c r="M36" s="394"/>
      <c r="N36" s="403"/>
      <c r="O36" s="403"/>
      <c r="P36" s="403"/>
      <c r="Q36" s="403"/>
      <c r="R36" s="395"/>
    </row>
    <row r="37" spans="1:18" s="144" customFormat="1" ht="13.5" customHeight="1" x14ac:dyDescent="0.25">
      <c r="A37" s="398" t="s">
        <v>84</v>
      </c>
      <c r="B37" s="396"/>
      <c r="C37" s="391"/>
      <c r="D37" s="396"/>
      <c r="E37" s="396"/>
      <c r="F37" s="391"/>
      <c r="G37" s="131"/>
      <c r="H37" s="391"/>
      <c r="I37" s="391"/>
      <c r="J37" s="391"/>
      <c r="K37" s="391"/>
      <c r="L37" s="781"/>
      <c r="M37" s="391"/>
      <c r="N37" s="402"/>
      <c r="O37" s="402"/>
      <c r="P37" s="402"/>
      <c r="Q37" s="402"/>
      <c r="R37" s="402"/>
    </row>
    <row r="38" spans="1:18" s="144" customFormat="1" ht="13.5" customHeight="1" x14ac:dyDescent="0.25">
      <c r="A38" s="398" t="s">
        <v>85</v>
      </c>
      <c r="B38" s="396"/>
      <c r="C38" s="391"/>
      <c r="D38" s="396"/>
      <c r="E38" s="369"/>
      <c r="F38" s="391"/>
      <c r="G38" s="131"/>
      <c r="H38" s="391"/>
      <c r="I38" s="391"/>
      <c r="J38" s="391"/>
      <c r="K38" s="391"/>
      <c r="L38" s="781"/>
      <c r="M38" s="391"/>
      <c r="N38" s="403"/>
      <c r="O38" s="403"/>
      <c r="P38" s="403"/>
      <c r="Q38" s="403"/>
      <c r="R38" s="395"/>
    </row>
    <row r="39" spans="1:18" s="144" customFormat="1" ht="13.5" customHeight="1" x14ac:dyDescent="0.25">
      <c r="A39" s="398" t="s">
        <v>86</v>
      </c>
      <c r="B39" s="396"/>
      <c r="C39" s="391"/>
      <c r="D39" s="396"/>
      <c r="E39" s="369"/>
      <c r="F39" s="391"/>
      <c r="G39" s="131"/>
      <c r="H39" s="391"/>
      <c r="I39" s="391"/>
      <c r="J39" s="391"/>
      <c r="K39" s="391"/>
      <c r="L39" s="781"/>
      <c r="M39" s="391"/>
      <c r="N39" s="403"/>
      <c r="O39" s="403"/>
      <c r="P39" s="403"/>
      <c r="Q39" s="403"/>
      <c r="R39" s="395"/>
    </row>
    <row r="40" spans="1:18" s="144" customFormat="1" ht="13.5" customHeight="1" x14ac:dyDescent="0.25">
      <c r="A40" s="417"/>
      <c r="B40" s="415"/>
      <c r="C40" s="391"/>
      <c r="D40" s="396"/>
      <c r="E40" s="396"/>
      <c r="F40" s="391"/>
      <c r="G40" s="131"/>
      <c r="H40" s="391"/>
      <c r="I40" s="391"/>
      <c r="J40" s="391"/>
      <c r="K40" s="391"/>
      <c r="L40" s="781"/>
      <c r="M40" s="391"/>
      <c r="N40" s="402"/>
      <c r="O40" s="402"/>
      <c r="P40" s="402"/>
      <c r="Q40" s="402"/>
      <c r="R40" s="402"/>
    </row>
    <row r="41" spans="1:18" s="144" customFormat="1" ht="13.5" customHeight="1" x14ac:dyDescent="0.25">
      <c r="A41" s="417"/>
      <c r="B41" s="415"/>
      <c r="C41" s="391"/>
      <c r="D41" s="396" t="s">
        <v>87</v>
      </c>
      <c r="E41" s="393" t="s">
        <v>33</v>
      </c>
      <c r="F41" s="391"/>
      <c r="G41" s="131"/>
      <c r="H41" s="509">
        <v>3</v>
      </c>
      <c r="I41" s="509">
        <v>3</v>
      </c>
      <c r="J41" s="509">
        <v>3</v>
      </c>
      <c r="K41" s="509">
        <v>3</v>
      </c>
      <c r="L41" s="787">
        <v>3</v>
      </c>
      <c r="M41" s="394" t="s">
        <v>31</v>
      </c>
      <c r="N41" s="403">
        <v>4</v>
      </c>
      <c r="O41" s="403">
        <v>4</v>
      </c>
      <c r="P41" s="403">
        <v>4</v>
      </c>
      <c r="Q41" s="403">
        <v>4</v>
      </c>
      <c r="R41" s="403">
        <v>16</v>
      </c>
    </row>
    <row r="42" spans="1:18" s="144" customFormat="1" ht="13.5" customHeight="1" x14ac:dyDescent="0.25">
      <c r="A42" s="417"/>
      <c r="B42" s="415"/>
      <c r="C42" s="391"/>
      <c r="D42" s="396" t="s">
        <v>88</v>
      </c>
      <c r="E42" s="396"/>
      <c r="F42" s="391"/>
      <c r="G42" s="131"/>
      <c r="H42" s="399"/>
      <c r="I42" s="399"/>
      <c r="J42" s="399"/>
      <c r="K42" s="399"/>
      <c r="L42" s="783"/>
      <c r="M42" s="391"/>
      <c r="N42" s="402"/>
      <c r="O42" s="402"/>
      <c r="P42" s="402"/>
      <c r="Q42" s="402"/>
      <c r="R42" s="402"/>
    </row>
    <row r="43" spans="1:18" s="144" customFormat="1" ht="13.5" customHeight="1" x14ac:dyDescent="0.25">
      <c r="A43" s="417"/>
      <c r="B43" s="415"/>
      <c r="C43" s="391"/>
      <c r="D43" s="396" t="s">
        <v>89</v>
      </c>
      <c r="E43" s="369" t="s">
        <v>280</v>
      </c>
      <c r="F43" s="391"/>
      <c r="G43" s="131"/>
      <c r="H43" s="399">
        <v>1</v>
      </c>
      <c r="I43" s="399">
        <v>1</v>
      </c>
      <c r="J43" s="399">
        <v>1</v>
      </c>
      <c r="K43" s="399">
        <v>1</v>
      </c>
      <c r="L43" s="783">
        <v>1</v>
      </c>
      <c r="M43" s="391"/>
      <c r="N43" s="402"/>
      <c r="O43" s="402"/>
      <c r="P43" s="402"/>
      <c r="Q43" s="402"/>
      <c r="R43" s="402">
        <v>6</v>
      </c>
    </row>
    <row r="44" spans="1:18" s="144" customFormat="1" ht="13.5" customHeight="1" x14ac:dyDescent="0.25">
      <c r="A44" s="417"/>
      <c r="B44" s="415"/>
      <c r="C44" s="391"/>
      <c r="D44" s="396"/>
      <c r="E44" s="369" t="s">
        <v>281</v>
      </c>
      <c r="F44" s="391"/>
      <c r="G44" s="131"/>
      <c r="H44" s="399">
        <v>1</v>
      </c>
      <c r="I44" s="399">
        <v>1</v>
      </c>
      <c r="J44" s="399">
        <v>1</v>
      </c>
      <c r="K44" s="399">
        <v>1</v>
      </c>
      <c r="L44" s="783">
        <v>1</v>
      </c>
      <c r="M44" s="391"/>
      <c r="N44" s="402"/>
      <c r="O44" s="402"/>
      <c r="P44" s="402"/>
      <c r="Q44" s="402"/>
      <c r="R44" s="402">
        <v>5</v>
      </c>
    </row>
    <row r="45" spans="1:18" s="144" customFormat="1" ht="13.5" customHeight="1" x14ac:dyDescent="0.25">
      <c r="A45" s="417"/>
      <c r="B45" s="415"/>
      <c r="C45" s="391"/>
      <c r="D45" s="396"/>
      <c r="E45" s="369" t="s">
        <v>282</v>
      </c>
      <c r="F45" s="391"/>
      <c r="G45" s="131"/>
      <c r="H45" s="399">
        <v>1</v>
      </c>
      <c r="I45" s="399">
        <v>1</v>
      </c>
      <c r="J45" s="399">
        <v>1</v>
      </c>
      <c r="K45" s="399">
        <v>1</v>
      </c>
      <c r="L45" s="783">
        <v>1</v>
      </c>
      <c r="M45" s="391"/>
      <c r="N45" s="402"/>
      <c r="O45" s="402"/>
      <c r="P45" s="402"/>
      <c r="Q45" s="402"/>
      <c r="R45" s="402">
        <v>5</v>
      </c>
    </row>
    <row r="46" spans="1:18" s="144" customFormat="1" ht="13.5" customHeight="1" x14ac:dyDescent="0.25">
      <c r="A46" s="417"/>
      <c r="B46" s="415"/>
      <c r="C46" s="391"/>
      <c r="D46" s="396"/>
      <c r="E46" s="396"/>
      <c r="F46" s="391"/>
      <c r="G46" s="131"/>
      <c r="H46" s="391"/>
      <c r="I46" s="391"/>
      <c r="J46" s="391"/>
      <c r="K46" s="391"/>
      <c r="L46" s="781"/>
      <c r="M46" s="391"/>
      <c r="N46" s="402"/>
      <c r="O46" s="402"/>
      <c r="P46" s="402"/>
      <c r="Q46" s="402"/>
      <c r="R46" s="402"/>
    </row>
    <row r="47" spans="1:18" s="144" customFormat="1" ht="13.5" customHeight="1" x14ac:dyDescent="0.25">
      <c r="A47" s="417"/>
      <c r="B47" s="415"/>
      <c r="C47" s="391"/>
      <c r="D47" s="396" t="s">
        <v>90</v>
      </c>
      <c r="E47" s="393" t="s">
        <v>33</v>
      </c>
      <c r="F47" s="391"/>
      <c r="G47" s="131"/>
      <c r="H47" s="509">
        <v>12</v>
      </c>
      <c r="I47" s="509">
        <v>12</v>
      </c>
      <c r="J47" s="509">
        <v>12</v>
      </c>
      <c r="K47" s="509">
        <v>12</v>
      </c>
      <c r="L47" s="787">
        <v>12</v>
      </c>
      <c r="M47" s="394" t="s">
        <v>31</v>
      </c>
      <c r="N47" s="403">
        <v>3</v>
      </c>
      <c r="O47" s="403">
        <v>3</v>
      </c>
      <c r="P47" s="403">
        <v>3</v>
      </c>
      <c r="Q47" s="403">
        <v>3</v>
      </c>
      <c r="R47" s="403">
        <v>12</v>
      </c>
    </row>
    <row r="48" spans="1:18" s="144" customFormat="1" ht="13.5" customHeight="1" x14ac:dyDescent="0.25">
      <c r="A48" s="417"/>
      <c r="B48" s="415"/>
      <c r="C48" s="391"/>
      <c r="D48" s="396" t="s">
        <v>91</v>
      </c>
      <c r="E48" s="396"/>
      <c r="F48" s="391"/>
      <c r="G48" s="131"/>
      <c r="H48" s="399"/>
      <c r="I48" s="399"/>
      <c r="J48" s="399"/>
      <c r="K48" s="399"/>
      <c r="L48" s="783"/>
      <c r="M48" s="391"/>
      <c r="N48" s="402"/>
      <c r="O48" s="402"/>
      <c r="P48" s="402"/>
      <c r="Q48" s="402"/>
      <c r="R48" s="402"/>
    </row>
    <row r="49" spans="1:18" s="144" customFormat="1" ht="13.5" customHeight="1" x14ac:dyDescent="0.25">
      <c r="A49" s="417"/>
      <c r="B49" s="415"/>
      <c r="C49" s="391"/>
      <c r="D49" s="396" t="s">
        <v>92</v>
      </c>
      <c r="E49" s="369" t="s">
        <v>280</v>
      </c>
      <c r="F49" s="391"/>
      <c r="G49" s="131"/>
      <c r="H49" s="399">
        <v>4</v>
      </c>
      <c r="I49" s="399">
        <v>4</v>
      </c>
      <c r="J49" s="399">
        <v>4</v>
      </c>
      <c r="K49" s="399">
        <v>4</v>
      </c>
      <c r="L49" s="783">
        <v>4</v>
      </c>
      <c r="M49" s="391"/>
      <c r="N49" s="402"/>
      <c r="O49" s="402"/>
      <c r="P49" s="402"/>
      <c r="Q49" s="402"/>
      <c r="R49" s="402">
        <v>4</v>
      </c>
    </row>
    <row r="50" spans="1:18" s="144" customFormat="1" ht="13.5" customHeight="1" x14ac:dyDescent="0.25">
      <c r="A50" s="417"/>
      <c r="B50" s="415"/>
      <c r="C50" s="391"/>
      <c r="D50" s="396" t="s">
        <v>35</v>
      </c>
      <c r="E50" s="369" t="s">
        <v>281</v>
      </c>
      <c r="F50" s="391"/>
      <c r="G50" s="131"/>
      <c r="H50" s="399">
        <v>4</v>
      </c>
      <c r="I50" s="399">
        <v>4</v>
      </c>
      <c r="J50" s="399">
        <v>4</v>
      </c>
      <c r="K50" s="399">
        <v>4</v>
      </c>
      <c r="L50" s="783">
        <v>4</v>
      </c>
      <c r="M50" s="391"/>
      <c r="N50" s="402"/>
      <c r="O50" s="402"/>
      <c r="P50" s="402"/>
      <c r="Q50" s="402"/>
      <c r="R50" s="402">
        <v>4</v>
      </c>
    </row>
    <row r="51" spans="1:18" s="144" customFormat="1" ht="13.5" customHeight="1" x14ac:dyDescent="0.25">
      <c r="A51" s="417"/>
      <c r="B51" s="415"/>
      <c r="C51" s="391"/>
      <c r="D51" s="396"/>
      <c r="E51" s="369" t="s">
        <v>282</v>
      </c>
      <c r="F51" s="391"/>
      <c r="G51" s="131"/>
      <c r="H51" s="399">
        <v>4</v>
      </c>
      <c r="I51" s="399">
        <v>4</v>
      </c>
      <c r="J51" s="399">
        <v>4</v>
      </c>
      <c r="K51" s="399">
        <v>4</v>
      </c>
      <c r="L51" s="783">
        <v>4</v>
      </c>
      <c r="M51" s="391"/>
      <c r="N51" s="402"/>
      <c r="O51" s="402"/>
      <c r="P51" s="402"/>
      <c r="Q51" s="402"/>
      <c r="R51" s="402">
        <v>4</v>
      </c>
    </row>
    <row r="52" spans="1:18" s="144" customFormat="1" ht="13.5" customHeight="1" x14ac:dyDescent="0.25">
      <c r="A52" s="417"/>
      <c r="B52" s="415"/>
      <c r="C52" s="391"/>
      <c r="D52" s="396"/>
      <c r="F52" s="391"/>
      <c r="G52" s="131"/>
      <c r="H52" s="399"/>
      <c r="I52" s="399"/>
      <c r="J52" s="399"/>
      <c r="K52" s="399"/>
      <c r="L52" s="783"/>
      <c r="M52" s="391"/>
      <c r="N52" s="402"/>
      <c r="O52" s="402"/>
      <c r="P52" s="402"/>
      <c r="Q52" s="402"/>
      <c r="R52" s="402"/>
    </row>
    <row r="53" spans="1:18" s="144" customFormat="1" ht="13.5" customHeight="1" x14ac:dyDescent="0.25">
      <c r="A53" s="417"/>
      <c r="B53" s="415"/>
      <c r="C53" s="391"/>
      <c r="D53" s="396" t="s">
        <v>93</v>
      </c>
      <c r="E53" s="393" t="s">
        <v>33</v>
      </c>
      <c r="F53" s="391"/>
      <c r="G53" s="131"/>
      <c r="H53" s="509">
        <v>1</v>
      </c>
      <c r="I53" s="509">
        <v>1</v>
      </c>
      <c r="J53" s="509">
        <v>1</v>
      </c>
      <c r="K53" s="509">
        <v>1</v>
      </c>
      <c r="L53" s="787">
        <v>1</v>
      </c>
      <c r="M53" s="394" t="s">
        <v>31</v>
      </c>
      <c r="N53" s="403">
        <v>3</v>
      </c>
      <c r="O53" s="403">
        <v>3</v>
      </c>
      <c r="P53" s="403">
        <v>3</v>
      </c>
      <c r="Q53" s="403">
        <v>3</v>
      </c>
      <c r="R53" s="403">
        <v>12</v>
      </c>
    </row>
    <row r="54" spans="1:18" s="144" customFormat="1" ht="13.5" customHeight="1" x14ac:dyDescent="0.25">
      <c r="A54" s="417"/>
      <c r="B54" s="415"/>
      <c r="C54" s="391"/>
      <c r="D54" s="396"/>
      <c r="E54" s="396"/>
      <c r="F54" s="391"/>
      <c r="G54" s="131"/>
      <c r="H54" s="391"/>
      <c r="I54" s="391"/>
      <c r="J54" s="391"/>
      <c r="K54" s="391"/>
      <c r="L54" s="781"/>
      <c r="M54" s="391"/>
      <c r="N54" s="402"/>
      <c r="O54" s="402"/>
      <c r="P54" s="402"/>
      <c r="Q54" s="402"/>
      <c r="R54" s="402"/>
    </row>
    <row r="55" spans="1:18" s="144" customFormat="1" ht="13.5" customHeight="1" x14ac:dyDescent="0.25">
      <c r="A55" s="417"/>
      <c r="B55" s="415"/>
      <c r="C55" s="391"/>
      <c r="D55" s="396"/>
      <c r="E55" s="369" t="s">
        <v>280</v>
      </c>
      <c r="F55" s="391"/>
      <c r="G55" s="131"/>
      <c r="H55" s="399">
        <v>1</v>
      </c>
      <c r="I55" s="399">
        <v>1</v>
      </c>
      <c r="J55" s="399">
        <v>1</v>
      </c>
      <c r="K55" s="399">
        <v>1</v>
      </c>
      <c r="L55" s="783">
        <v>1</v>
      </c>
      <c r="M55" s="391"/>
      <c r="N55" s="402">
        <v>3</v>
      </c>
      <c r="O55" s="402">
        <v>3</v>
      </c>
      <c r="P55" s="402">
        <v>3</v>
      </c>
      <c r="Q55" s="402">
        <v>3</v>
      </c>
      <c r="R55" s="402">
        <v>12</v>
      </c>
    </row>
    <row r="56" spans="1:18" s="144" customFormat="1" ht="13.5" customHeight="1" x14ac:dyDescent="0.25">
      <c r="A56" s="417"/>
      <c r="B56" s="415"/>
      <c r="C56" s="391"/>
      <c r="D56" s="396"/>
      <c r="E56" s="396"/>
      <c r="F56" s="391"/>
      <c r="G56" s="131"/>
      <c r="H56" s="399"/>
      <c r="I56" s="399"/>
      <c r="J56" s="399"/>
      <c r="K56" s="399"/>
      <c r="L56" s="783"/>
      <c r="M56" s="391"/>
      <c r="N56" s="402"/>
      <c r="O56" s="402"/>
      <c r="P56" s="402"/>
      <c r="Q56" s="402"/>
      <c r="R56" s="402"/>
    </row>
    <row r="57" spans="1:18" s="144" customFormat="1" ht="13.5" customHeight="1" x14ac:dyDescent="0.25">
      <c r="A57" s="398" t="s">
        <v>221</v>
      </c>
      <c r="B57" s="396"/>
      <c r="C57" s="391"/>
      <c r="D57" s="396" t="s">
        <v>94</v>
      </c>
      <c r="E57" s="393" t="s">
        <v>33</v>
      </c>
      <c r="F57" s="391"/>
      <c r="G57" s="131"/>
      <c r="H57" s="509">
        <v>69</v>
      </c>
      <c r="I57" s="509">
        <v>69</v>
      </c>
      <c r="J57" s="509">
        <v>69</v>
      </c>
      <c r="K57" s="509">
        <v>69</v>
      </c>
      <c r="L57" s="787">
        <v>69</v>
      </c>
      <c r="M57" s="394" t="s">
        <v>31</v>
      </c>
      <c r="N57" s="403">
        <v>10</v>
      </c>
      <c r="O57" s="403">
        <v>10</v>
      </c>
      <c r="P57" s="403">
        <v>10</v>
      </c>
      <c r="Q57" s="403">
        <v>10</v>
      </c>
      <c r="R57" s="403">
        <v>40</v>
      </c>
    </row>
    <row r="58" spans="1:18" s="144" customFormat="1" ht="13.5" customHeight="1" x14ac:dyDescent="0.25">
      <c r="A58" s="398" t="s">
        <v>222</v>
      </c>
      <c r="B58" s="396"/>
      <c r="C58" s="391"/>
      <c r="D58" s="396" t="s">
        <v>95</v>
      </c>
      <c r="E58" s="396"/>
      <c r="F58" s="391"/>
      <c r="G58" s="131"/>
      <c r="H58" s="399"/>
      <c r="I58" s="399"/>
      <c r="J58" s="399"/>
      <c r="K58" s="399"/>
      <c r="L58" s="783"/>
      <c r="M58" s="391"/>
      <c r="N58" s="402"/>
      <c r="O58" s="402"/>
      <c r="P58" s="402"/>
      <c r="Q58" s="402"/>
      <c r="R58" s="402"/>
    </row>
    <row r="59" spans="1:18" s="144" customFormat="1" ht="13.5" customHeight="1" x14ac:dyDescent="0.25">
      <c r="A59" s="417"/>
      <c r="B59" s="415"/>
      <c r="C59" s="391"/>
      <c r="D59" s="396" t="s">
        <v>76</v>
      </c>
      <c r="E59" s="369" t="s">
        <v>280</v>
      </c>
      <c r="F59" s="391"/>
      <c r="G59" s="131"/>
      <c r="H59" s="399">
        <v>23</v>
      </c>
      <c r="I59" s="399">
        <v>23</v>
      </c>
      <c r="J59" s="399">
        <v>23</v>
      </c>
      <c r="K59" s="399">
        <v>23</v>
      </c>
      <c r="L59" s="783">
        <v>23</v>
      </c>
      <c r="M59" s="391"/>
      <c r="N59" s="402"/>
      <c r="O59" s="402"/>
      <c r="P59" s="402"/>
      <c r="Q59" s="402"/>
      <c r="R59" s="402">
        <v>14</v>
      </c>
    </row>
    <row r="60" spans="1:18" s="144" customFormat="1" ht="13.5" customHeight="1" x14ac:dyDescent="0.25">
      <c r="A60" s="417"/>
      <c r="B60" s="415"/>
      <c r="C60" s="391"/>
      <c r="D60" s="396"/>
      <c r="E60" s="369" t="s">
        <v>281</v>
      </c>
      <c r="F60" s="391"/>
      <c r="G60" s="131"/>
      <c r="H60" s="399">
        <v>23</v>
      </c>
      <c r="I60" s="399">
        <v>23</v>
      </c>
      <c r="J60" s="399">
        <v>23</v>
      </c>
      <c r="K60" s="399">
        <v>23</v>
      </c>
      <c r="L60" s="783">
        <v>23</v>
      </c>
      <c r="M60" s="391"/>
      <c r="N60" s="402"/>
      <c r="O60" s="402"/>
      <c r="P60" s="402"/>
      <c r="Q60" s="402"/>
      <c r="R60" s="402">
        <v>13</v>
      </c>
    </row>
    <row r="61" spans="1:18" s="144" customFormat="1" ht="13.5" customHeight="1" x14ac:dyDescent="0.25">
      <c r="A61" s="417"/>
      <c r="B61" s="415"/>
      <c r="C61" s="391"/>
      <c r="D61" s="396"/>
      <c r="E61" s="369" t="s">
        <v>282</v>
      </c>
      <c r="F61" s="391"/>
      <c r="G61" s="131"/>
      <c r="H61" s="399">
        <v>23</v>
      </c>
      <c r="I61" s="399">
        <v>23</v>
      </c>
      <c r="J61" s="399">
        <v>23</v>
      </c>
      <c r="K61" s="399">
        <v>23</v>
      </c>
      <c r="L61" s="783">
        <v>23</v>
      </c>
      <c r="M61" s="391"/>
      <c r="N61" s="402"/>
      <c r="O61" s="402"/>
      <c r="P61" s="402"/>
      <c r="Q61" s="402"/>
      <c r="R61" s="402">
        <v>13</v>
      </c>
    </row>
    <row r="62" spans="1:18" s="144" customFormat="1" ht="13.5" customHeight="1" x14ac:dyDescent="0.25">
      <c r="A62" s="417"/>
      <c r="B62" s="415"/>
      <c r="C62" s="391"/>
      <c r="D62" s="396"/>
      <c r="E62" s="396"/>
      <c r="F62" s="391"/>
      <c r="G62" s="131"/>
      <c r="H62" s="399"/>
      <c r="I62" s="399"/>
      <c r="J62" s="399"/>
      <c r="K62" s="399"/>
      <c r="L62" s="783"/>
      <c r="M62" s="391"/>
      <c r="N62" s="402"/>
      <c r="O62" s="402"/>
      <c r="P62" s="402"/>
      <c r="Q62" s="402"/>
      <c r="R62" s="402"/>
    </row>
    <row r="63" spans="1:18" s="144" customFormat="1" ht="13.5" customHeight="1" x14ac:dyDescent="0.25">
      <c r="A63" s="417" t="s">
        <v>363</v>
      </c>
      <c r="B63" s="415"/>
      <c r="C63" s="391"/>
      <c r="D63" s="396" t="s">
        <v>97</v>
      </c>
      <c r="E63" s="393" t="s">
        <v>33</v>
      </c>
      <c r="F63" s="391"/>
      <c r="G63" s="131"/>
      <c r="H63" s="509"/>
      <c r="I63" s="509"/>
      <c r="J63" s="509"/>
      <c r="K63" s="509">
        <v>3</v>
      </c>
      <c r="L63" s="787">
        <v>3</v>
      </c>
      <c r="M63" s="394" t="s">
        <v>31</v>
      </c>
      <c r="N63" s="403"/>
      <c r="O63" s="403"/>
      <c r="P63" s="403"/>
      <c r="Q63" s="403">
        <v>6</v>
      </c>
      <c r="R63" s="403">
        <v>6</v>
      </c>
    </row>
    <row r="64" spans="1:18" s="144" customFormat="1" ht="13.5" customHeight="1" x14ac:dyDescent="0.25">
      <c r="A64" s="417" t="s">
        <v>223</v>
      </c>
      <c r="B64" s="415"/>
      <c r="C64" s="391"/>
      <c r="D64" s="396" t="s">
        <v>98</v>
      </c>
      <c r="E64" s="396"/>
      <c r="F64" s="391"/>
      <c r="G64" s="131"/>
      <c r="H64" s="399"/>
      <c r="I64" s="399"/>
      <c r="J64" s="399"/>
      <c r="K64" s="399"/>
      <c r="L64" s="783"/>
      <c r="M64" s="391"/>
      <c r="N64" s="402"/>
      <c r="O64" s="402"/>
      <c r="P64" s="402"/>
      <c r="Q64" s="402"/>
      <c r="R64" s="402"/>
    </row>
    <row r="65" spans="1:18" s="144" customFormat="1" ht="13.5" customHeight="1" x14ac:dyDescent="0.25">
      <c r="A65" s="417"/>
      <c r="B65" s="485"/>
      <c r="C65" s="394"/>
      <c r="D65" s="396" t="s">
        <v>99</v>
      </c>
      <c r="E65" s="369" t="s">
        <v>280</v>
      </c>
      <c r="F65" s="391"/>
      <c r="G65" s="131"/>
      <c r="H65" s="399"/>
      <c r="I65" s="399"/>
      <c r="J65" s="399"/>
      <c r="K65" s="399">
        <v>1</v>
      </c>
      <c r="L65" s="783">
        <v>1</v>
      </c>
      <c r="M65" s="391"/>
      <c r="N65" s="402"/>
      <c r="O65" s="402"/>
      <c r="P65" s="402"/>
      <c r="Q65" s="402">
        <v>2</v>
      </c>
      <c r="R65" s="402">
        <v>2</v>
      </c>
    </row>
    <row r="66" spans="1:18" s="144" customFormat="1" ht="13.5" customHeight="1" x14ac:dyDescent="0.25">
      <c r="A66" s="417"/>
      <c r="B66" s="485"/>
      <c r="C66" s="391"/>
      <c r="D66" s="396" t="s">
        <v>100</v>
      </c>
      <c r="E66" s="369" t="s">
        <v>281</v>
      </c>
      <c r="F66" s="391"/>
      <c r="G66" s="131"/>
      <c r="H66" s="399"/>
      <c r="I66" s="399"/>
      <c r="J66" s="399"/>
      <c r="K66" s="399">
        <v>1</v>
      </c>
      <c r="L66" s="783">
        <v>1</v>
      </c>
      <c r="M66" s="391"/>
      <c r="N66" s="402"/>
      <c r="O66" s="402"/>
      <c r="P66" s="402"/>
      <c r="Q66" s="402">
        <v>2</v>
      </c>
      <c r="R66" s="402">
        <v>2</v>
      </c>
    </row>
    <row r="67" spans="1:18" s="144" customFormat="1" ht="13.5" customHeight="1" x14ac:dyDescent="0.25">
      <c r="A67" s="417"/>
      <c r="B67" s="485"/>
      <c r="C67" s="391"/>
      <c r="D67" s="396" t="s">
        <v>101</v>
      </c>
      <c r="E67" s="369" t="s">
        <v>282</v>
      </c>
      <c r="F67" s="391"/>
      <c r="G67" s="131"/>
      <c r="H67" s="399"/>
      <c r="I67" s="399"/>
      <c r="J67" s="399"/>
      <c r="K67" s="399">
        <v>1</v>
      </c>
      <c r="L67" s="783">
        <v>1</v>
      </c>
      <c r="M67" s="391"/>
      <c r="N67" s="402"/>
      <c r="O67" s="402"/>
      <c r="P67" s="402"/>
      <c r="Q67" s="402">
        <v>2</v>
      </c>
      <c r="R67" s="402">
        <v>2</v>
      </c>
    </row>
    <row r="68" spans="1:18" s="144" customFormat="1" ht="13.5" customHeight="1" x14ac:dyDescent="0.25">
      <c r="A68" s="417"/>
      <c r="B68" s="485"/>
      <c r="C68" s="391"/>
      <c r="D68" s="396" t="s">
        <v>102</v>
      </c>
      <c r="E68" s="369"/>
      <c r="F68" s="391"/>
      <c r="G68" s="131"/>
      <c r="H68" s="399"/>
      <c r="I68" s="399"/>
      <c r="J68" s="399"/>
      <c r="K68" s="399"/>
      <c r="L68" s="783"/>
      <c r="M68" s="391"/>
      <c r="N68" s="402"/>
      <c r="O68" s="402"/>
      <c r="P68" s="402"/>
      <c r="Q68" s="402"/>
      <c r="R68" s="402"/>
    </row>
    <row r="69" spans="1:18" s="144" customFormat="1" ht="13.5" customHeight="1" x14ac:dyDescent="0.25">
      <c r="A69" s="417"/>
      <c r="B69" s="490"/>
      <c r="C69" s="368"/>
      <c r="D69" s="404"/>
      <c r="E69" s="396"/>
      <c r="F69" s="405"/>
      <c r="G69" s="406"/>
      <c r="H69" s="407"/>
      <c r="I69" s="407"/>
      <c r="J69" s="407"/>
      <c r="K69" s="407"/>
      <c r="L69" s="788"/>
      <c r="M69" s="407"/>
      <c r="N69" s="407"/>
      <c r="O69" s="407"/>
      <c r="P69" s="407"/>
      <c r="Q69" s="407"/>
      <c r="R69" s="134"/>
    </row>
    <row r="70" spans="1:18" s="144" customFormat="1" ht="13.5" customHeight="1" x14ac:dyDescent="0.2">
      <c r="A70" s="492" t="s">
        <v>224</v>
      </c>
      <c r="B70" s="491"/>
      <c r="C70" s="408"/>
      <c r="D70" s="409"/>
      <c r="E70" s="508" t="s">
        <v>33</v>
      </c>
      <c r="F70" s="238"/>
      <c r="G70" s="238"/>
      <c r="H70" s="238"/>
      <c r="I70" s="238"/>
      <c r="J70" s="238"/>
      <c r="K70" s="238"/>
      <c r="L70" s="789"/>
      <c r="M70" s="241" t="s">
        <v>41</v>
      </c>
      <c r="N70" s="240"/>
      <c r="O70" s="240"/>
      <c r="P70" s="240"/>
      <c r="Q70" s="240"/>
      <c r="R70" s="240">
        <v>150</v>
      </c>
    </row>
    <row r="71" spans="1:18" s="144" customFormat="1" ht="13.5" customHeight="1" x14ac:dyDescent="0.2">
      <c r="A71" s="492" t="s">
        <v>103</v>
      </c>
      <c r="B71" s="491"/>
      <c r="C71" s="408"/>
      <c r="D71" s="409"/>
      <c r="E71" s="508"/>
      <c r="F71" s="238"/>
      <c r="G71" s="238"/>
      <c r="H71" s="238"/>
      <c r="I71" s="238"/>
      <c r="J71" s="238"/>
      <c r="K71" s="238"/>
      <c r="L71" s="789"/>
      <c r="M71" s="410"/>
      <c r="N71" s="240"/>
      <c r="O71" s="240"/>
      <c r="P71" s="240"/>
      <c r="Q71" s="240"/>
      <c r="R71" s="240"/>
    </row>
    <row r="72" spans="1:18" s="144" customFormat="1" ht="13.5" customHeight="1" x14ac:dyDescent="0.25">
      <c r="A72" s="492" t="s">
        <v>104</v>
      </c>
      <c r="B72" s="491"/>
      <c r="C72" s="408"/>
      <c r="D72" s="409"/>
      <c r="E72" s="369"/>
      <c r="F72" s="238"/>
      <c r="G72" s="238"/>
      <c r="H72" s="238"/>
      <c r="I72" s="238"/>
      <c r="J72" s="238"/>
      <c r="K72" s="238"/>
      <c r="L72" s="789"/>
      <c r="M72" s="410"/>
      <c r="N72" s="240"/>
      <c r="O72" s="240"/>
      <c r="P72" s="240"/>
      <c r="Q72" s="240"/>
      <c r="R72" s="240"/>
    </row>
    <row r="73" spans="1:18" s="144" customFormat="1" ht="13.5" customHeight="1" x14ac:dyDescent="0.25">
      <c r="A73" s="492" t="s">
        <v>105</v>
      </c>
      <c r="B73" s="491"/>
      <c r="C73" s="408"/>
      <c r="D73" s="409"/>
      <c r="E73" s="369"/>
      <c r="F73" s="238"/>
      <c r="G73" s="238"/>
      <c r="H73" s="238"/>
      <c r="I73" s="238"/>
      <c r="J73" s="238"/>
      <c r="K73" s="238"/>
      <c r="L73" s="789"/>
      <c r="M73" s="410"/>
      <c r="N73" s="240"/>
      <c r="O73" s="240"/>
      <c r="P73" s="240"/>
      <c r="Q73" s="240"/>
      <c r="R73" s="240"/>
    </row>
    <row r="74" spans="1:18" s="144" customFormat="1" ht="13.5" customHeight="1" x14ac:dyDescent="0.25">
      <c r="A74" s="645" t="s">
        <v>106</v>
      </c>
      <c r="B74" s="645"/>
      <c r="C74" s="408"/>
      <c r="D74" s="409"/>
      <c r="E74" s="369"/>
      <c r="F74" s="238"/>
      <c r="G74" s="238"/>
      <c r="H74" s="238"/>
      <c r="I74" s="238"/>
      <c r="J74" s="238"/>
      <c r="K74" s="238"/>
      <c r="L74" s="789"/>
      <c r="M74" s="410"/>
      <c r="N74" s="240"/>
      <c r="O74" s="240"/>
      <c r="P74" s="240"/>
      <c r="Q74" s="240"/>
      <c r="R74" s="240"/>
    </row>
    <row r="75" spans="1:18" s="144" customFormat="1" ht="13.5" customHeight="1" x14ac:dyDescent="0.25">
      <c r="A75" s="492"/>
      <c r="B75" s="491"/>
      <c r="C75" s="408"/>
      <c r="D75" s="409"/>
      <c r="E75" s="369"/>
      <c r="F75" s="238"/>
      <c r="G75" s="238"/>
      <c r="H75" s="238"/>
      <c r="I75" s="238"/>
      <c r="J75" s="238"/>
      <c r="K75" s="238"/>
      <c r="L75" s="789"/>
      <c r="M75" s="410"/>
      <c r="N75" s="240"/>
      <c r="O75" s="240"/>
      <c r="P75" s="240"/>
      <c r="Q75" s="240"/>
      <c r="R75" s="240"/>
    </row>
    <row r="76" spans="1:18" s="144" customFormat="1" ht="13.5" customHeight="1" x14ac:dyDescent="0.2">
      <c r="A76" s="494"/>
      <c r="B76" s="493"/>
      <c r="C76" s="408"/>
      <c r="D76" s="159"/>
      <c r="E76" s="235"/>
      <c r="F76" s="238"/>
      <c r="G76" s="238"/>
      <c r="H76" s="238"/>
      <c r="I76" s="238"/>
      <c r="J76" s="238"/>
      <c r="K76" s="238"/>
      <c r="L76" s="789"/>
      <c r="M76" s="243"/>
      <c r="N76" s="238"/>
      <c r="O76" s="238"/>
      <c r="P76" s="238"/>
      <c r="Q76" s="238"/>
      <c r="R76" s="238"/>
    </row>
    <row r="77" spans="1:18" s="144" customFormat="1" ht="13.5" customHeight="1" x14ac:dyDescent="0.2">
      <c r="A77" s="411" t="s">
        <v>225</v>
      </c>
      <c r="B77" s="411"/>
      <c r="C77" s="408"/>
      <c r="D77" s="646" t="s">
        <v>107</v>
      </c>
      <c r="E77" s="508" t="s">
        <v>33</v>
      </c>
      <c r="F77" s="238"/>
      <c r="G77" s="238"/>
      <c r="H77" s="240">
        <v>1</v>
      </c>
      <c r="I77" s="240"/>
      <c r="J77" s="240"/>
      <c r="K77" s="240"/>
      <c r="L77" s="780">
        <v>1</v>
      </c>
      <c r="M77" s="241" t="s">
        <v>41</v>
      </c>
      <c r="N77" s="240">
        <v>4</v>
      </c>
      <c r="O77" s="240"/>
      <c r="P77" s="240"/>
      <c r="Q77" s="240"/>
      <c r="R77" s="240">
        <v>4</v>
      </c>
    </row>
    <row r="78" spans="1:18" s="144" customFormat="1" ht="13.5" customHeight="1" x14ac:dyDescent="0.2">
      <c r="A78" s="411" t="s">
        <v>226</v>
      </c>
      <c r="B78" s="411"/>
      <c r="C78" s="408"/>
      <c r="D78" s="159" t="s">
        <v>108</v>
      </c>
      <c r="E78" s="235"/>
      <c r="F78" s="238"/>
      <c r="G78" s="238"/>
      <c r="H78" s="238"/>
      <c r="I78" s="238"/>
      <c r="J78" s="238"/>
      <c r="K78" s="238"/>
      <c r="L78" s="789"/>
      <c r="M78" s="243"/>
      <c r="N78" s="238"/>
      <c r="O78" s="238"/>
      <c r="P78" s="238"/>
      <c r="Q78" s="238"/>
      <c r="R78" s="238"/>
    </row>
    <row r="79" spans="1:18" s="144" customFormat="1" ht="13.5" customHeight="1" x14ac:dyDescent="0.25">
      <c r="A79" s="494"/>
      <c r="B79" s="493"/>
      <c r="C79" s="408"/>
      <c r="D79" s="159"/>
      <c r="E79" s="369" t="s">
        <v>280</v>
      </c>
      <c r="F79" s="238"/>
      <c r="G79" s="238"/>
      <c r="H79" s="238">
        <v>1</v>
      </c>
      <c r="I79" s="238"/>
      <c r="J79" s="238"/>
      <c r="K79" s="238"/>
      <c r="L79" s="789">
        <v>1</v>
      </c>
      <c r="M79" s="243"/>
      <c r="N79" s="238"/>
      <c r="O79" s="238"/>
      <c r="P79" s="238"/>
      <c r="Q79" s="238"/>
      <c r="R79" s="238">
        <v>2</v>
      </c>
    </row>
    <row r="80" spans="1:18" s="144" customFormat="1" ht="13.5" customHeight="1" x14ac:dyDescent="0.25">
      <c r="A80" s="494"/>
      <c r="B80" s="493"/>
      <c r="C80" s="408"/>
      <c r="D80" s="159"/>
      <c r="E80" s="369" t="s">
        <v>281</v>
      </c>
      <c r="F80" s="238"/>
      <c r="G80" s="238"/>
      <c r="H80" s="238">
        <v>1</v>
      </c>
      <c r="I80" s="238"/>
      <c r="J80" s="238"/>
      <c r="K80" s="238"/>
      <c r="L80" s="789">
        <v>1</v>
      </c>
      <c r="M80" s="243"/>
      <c r="N80" s="238"/>
      <c r="O80" s="238"/>
      <c r="P80" s="238"/>
      <c r="Q80" s="238"/>
      <c r="R80" s="238">
        <v>1</v>
      </c>
    </row>
    <row r="81" spans="1:18" s="144" customFormat="1" ht="13.5" customHeight="1" x14ac:dyDescent="0.25">
      <c r="A81" s="494"/>
      <c r="B81" s="493"/>
      <c r="C81" s="408"/>
      <c r="D81" s="159"/>
      <c r="E81" s="369" t="s">
        <v>282</v>
      </c>
      <c r="F81" s="135"/>
      <c r="G81" s="135"/>
      <c r="H81" s="135">
        <v>1</v>
      </c>
      <c r="I81" s="135"/>
      <c r="J81" s="135"/>
      <c r="K81" s="135"/>
      <c r="L81" s="790">
        <v>1</v>
      </c>
      <c r="M81" s="135"/>
      <c r="N81" s="238"/>
      <c r="O81" s="238"/>
      <c r="P81" s="238"/>
      <c r="Q81" s="238"/>
      <c r="R81" s="135">
        <v>1</v>
      </c>
    </row>
    <row r="82" spans="1:18" s="144" customFormat="1" ht="13.5" customHeight="1" x14ac:dyDescent="0.25">
      <c r="A82" s="494"/>
      <c r="B82" s="493"/>
      <c r="C82" s="408"/>
      <c r="D82" s="159"/>
      <c r="E82" s="369"/>
      <c r="F82" s="238"/>
      <c r="G82" s="238"/>
      <c r="H82" s="238"/>
      <c r="I82" s="238"/>
      <c r="J82" s="238"/>
      <c r="K82" s="238"/>
      <c r="L82" s="789"/>
      <c r="M82" s="243"/>
      <c r="N82" s="238"/>
      <c r="O82" s="238"/>
      <c r="P82" s="238"/>
      <c r="Q82" s="238"/>
      <c r="R82" s="238"/>
    </row>
    <row r="83" spans="1:18" s="144" customFormat="1" ht="13.5" customHeight="1" x14ac:dyDescent="0.2">
      <c r="A83" s="494"/>
      <c r="B83" s="493"/>
      <c r="C83" s="408"/>
      <c r="D83" s="159"/>
      <c r="F83" s="238"/>
      <c r="G83" s="238"/>
      <c r="H83" s="238"/>
      <c r="I83" s="238"/>
      <c r="J83" s="238"/>
      <c r="K83" s="238"/>
      <c r="L83" s="789"/>
      <c r="M83" s="243"/>
      <c r="N83" s="240"/>
      <c r="O83" s="240"/>
      <c r="P83" s="240"/>
      <c r="Q83" s="240"/>
      <c r="R83" s="240"/>
    </row>
    <row r="84" spans="1:18" s="144" customFormat="1" ht="13.5" customHeight="1" x14ac:dyDescent="0.2">
      <c r="A84" s="646" t="s">
        <v>227</v>
      </c>
      <c r="B84" s="646"/>
      <c r="C84" s="408"/>
      <c r="D84" s="159"/>
      <c r="E84" s="508" t="s">
        <v>33</v>
      </c>
      <c r="F84" s="238"/>
      <c r="G84" s="238"/>
      <c r="H84" s="238"/>
      <c r="I84" s="238"/>
      <c r="J84" s="238"/>
      <c r="K84" s="238"/>
      <c r="L84" s="789"/>
      <c r="M84" s="241" t="s">
        <v>41</v>
      </c>
      <c r="N84" s="240"/>
      <c r="O84" s="240"/>
      <c r="P84" s="240"/>
      <c r="Q84" s="240"/>
      <c r="R84" s="240">
        <v>32</v>
      </c>
    </row>
    <row r="85" spans="1:18" s="144" customFormat="1" ht="13.5" customHeight="1" x14ac:dyDescent="0.2">
      <c r="A85" s="646" t="s">
        <v>364</v>
      </c>
      <c r="B85" s="648"/>
      <c r="C85" s="408"/>
      <c r="D85" s="159"/>
      <c r="E85" s="508"/>
      <c r="F85" s="238"/>
      <c r="G85" s="238"/>
      <c r="H85" s="238"/>
      <c r="I85" s="238"/>
      <c r="J85" s="238"/>
      <c r="K85" s="238"/>
      <c r="L85" s="789"/>
      <c r="M85" s="241"/>
      <c r="N85" s="240"/>
      <c r="O85" s="240"/>
      <c r="P85" s="240"/>
      <c r="Q85" s="240"/>
      <c r="R85" s="240"/>
    </row>
    <row r="86" spans="1:18" s="144" customFormat="1" ht="13.5" customHeight="1" x14ac:dyDescent="0.2">
      <c r="A86" s="232"/>
      <c r="B86" s="233"/>
      <c r="C86" s="408"/>
      <c r="D86" s="159"/>
      <c r="F86" s="238"/>
      <c r="G86" s="238"/>
      <c r="H86" s="238"/>
      <c r="I86" s="238"/>
      <c r="J86" s="238"/>
      <c r="K86" s="238"/>
      <c r="L86" s="789"/>
      <c r="M86" s="243"/>
      <c r="N86" s="238"/>
      <c r="O86" s="238"/>
      <c r="P86" s="238"/>
      <c r="Q86" s="238"/>
      <c r="R86" s="238"/>
    </row>
    <row r="87" spans="1:18" s="144" customFormat="1" ht="13.5" customHeight="1" x14ac:dyDescent="0.2">
      <c r="A87" s="232"/>
      <c r="B87" s="233"/>
      <c r="C87" s="408"/>
      <c r="D87" s="646" t="s">
        <v>109</v>
      </c>
      <c r="E87" s="508" t="s">
        <v>33</v>
      </c>
      <c r="F87" s="238"/>
      <c r="G87" s="238"/>
      <c r="H87" s="240">
        <v>3</v>
      </c>
      <c r="I87" s="240">
        <v>3</v>
      </c>
      <c r="J87" s="240">
        <v>3</v>
      </c>
      <c r="K87" s="240">
        <v>3</v>
      </c>
      <c r="L87" s="780">
        <v>12</v>
      </c>
      <c r="M87" s="241" t="s">
        <v>41</v>
      </c>
      <c r="N87" s="240">
        <v>3</v>
      </c>
      <c r="O87" s="240">
        <v>3</v>
      </c>
      <c r="P87" s="240">
        <v>3</v>
      </c>
      <c r="Q87" s="240">
        <v>3</v>
      </c>
      <c r="R87" s="240">
        <v>12</v>
      </c>
    </row>
    <row r="88" spans="1:18" s="144" customFormat="1" ht="13.5" customHeight="1" x14ac:dyDescent="0.2">
      <c r="A88" s="232"/>
      <c r="B88" s="233"/>
      <c r="C88" s="408"/>
      <c r="D88" s="159" t="s">
        <v>35</v>
      </c>
      <c r="E88" s="235"/>
      <c r="F88" s="238"/>
      <c r="G88" s="238"/>
      <c r="H88" s="238"/>
      <c r="I88" s="238"/>
      <c r="J88" s="238"/>
      <c r="K88" s="238"/>
      <c r="L88" s="789"/>
      <c r="M88" s="243"/>
      <c r="N88" s="238"/>
      <c r="O88" s="238"/>
      <c r="P88" s="238"/>
      <c r="Q88" s="238"/>
      <c r="R88" s="238"/>
    </row>
    <row r="89" spans="1:18" s="144" customFormat="1" ht="13.5" customHeight="1" x14ac:dyDescent="0.25">
      <c r="A89" s="232"/>
      <c r="B89" s="233"/>
      <c r="C89" s="408"/>
      <c r="D89" s="159"/>
      <c r="E89" s="369" t="s">
        <v>282</v>
      </c>
      <c r="F89" s="135"/>
      <c r="G89" s="135"/>
      <c r="H89" s="135">
        <v>3</v>
      </c>
      <c r="I89" s="135">
        <v>3</v>
      </c>
      <c r="J89" s="135">
        <v>3</v>
      </c>
      <c r="K89" s="135">
        <v>3</v>
      </c>
      <c r="L89" s="789">
        <v>12</v>
      </c>
      <c r="M89" s="135"/>
      <c r="N89" s="135">
        <v>3</v>
      </c>
      <c r="O89" s="135">
        <v>3</v>
      </c>
      <c r="P89" s="135">
        <v>3</v>
      </c>
      <c r="Q89" s="135">
        <v>3</v>
      </c>
      <c r="R89" s="238">
        <v>12</v>
      </c>
    </row>
    <row r="90" spans="1:18" s="144" customFormat="1" ht="13.5" customHeight="1" x14ac:dyDescent="0.25">
      <c r="A90" s="232"/>
      <c r="B90" s="233"/>
      <c r="C90" s="408"/>
      <c r="D90" s="159"/>
      <c r="E90" s="369"/>
      <c r="F90" s="135"/>
      <c r="G90" s="135"/>
      <c r="H90" s="135"/>
      <c r="I90" s="135"/>
      <c r="J90" s="135"/>
      <c r="K90" s="135"/>
      <c r="L90" s="789"/>
      <c r="M90" s="135"/>
      <c r="N90" s="135"/>
      <c r="O90" s="135"/>
      <c r="P90" s="135"/>
      <c r="Q90" s="135"/>
      <c r="R90" s="238"/>
    </row>
    <row r="91" spans="1:18" s="144" customFormat="1" ht="13.5" customHeight="1" x14ac:dyDescent="0.2">
      <c r="A91" s="232"/>
      <c r="B91" s="233"/>
      <c r="C91" s="408"/>
      <c r="D91" s="159"/>
      <c r="F91" s="238"/>
      <c r="G91" s="238"/>
      <c r="H91" s="238"/>
      <c r="I91" s="238"/>
      <c r="J91" s="238"/>
      <c r="K91" s="238"/>
      <c r="L91" s="789"/>
      <c r="M91" s="243"/>
      <c r="N91" s="238"/>
      <c r="O91" s="238"/>
      <c r="P91" s="238"/>
      <c r="Q91" s="238"/>
      <c r="R91" s="238"/>
    </row>
    <row r="92" spans="1:18" s="144" customFormat="1" ht="13.5" customHeight="1" x14ac:dyDescent="0.2">
      <c r="A92" s="232"/>
      <c r="B92" s="233"/>
      <c r="C92" s="408"/>
      <c r="D92" s="646" t="s">
        <v>228</v>
      </c>
      <c r="E92" s="508" t="s">
        <v>33</v>
      </c>
      <c r="F92" s="238"/>
      <c r="G92" s="238"/>
      <c r="H92" s="240">
        <v>100</v>
      </c>
      <c r="I92" s="240">
        <v>100</v>
      </c>
      <c r="K92" s="240"/>
      <c r="L92" s="780">
        <v>200</v>
      </c>
      <c r="M92" s="241" t="s">
        <v>41</v>
      </c>
      <c r="N92" s="240">
        <v>5</v>
      </c>
      <c r="O92" s="240">
        <v>5</v>
      </c>
      <c r="Q92" s="240"/>
      <c r="R92" s="240">
        <v>10</v>
      </c>
    </row>
    <row r="93" spans="1:18" s="144" customFormat="1" ht="13.5" customHeight="1" x14ac:dyDescent="0.2">
      <c r="A93" s="232"/>
      <c r="B93" s="233"/>
      <c r="C93" s="408"/>
      <c r="D93" s="159" t="s">
        <v>83</v>
      </c>
      <c r="E93" s="235"/>
      <c r="F93" s="238"/>
      <c r="G93" s="238"/>
      <c r="H93" s="238"/>
      <c r="I93" s="238"/>
      <c r="J93" s="238"/>
      <c r="K93" s="238"/>
      <c r="L93" s="789"/>
      <c r="M93" s="243"/>
      <c r="N93" s="238"/>
      <c r="O93" s="238"/>
      <c r="P93" s="238"/>
      <c r="Q93" s="238"/>
      <c r="R93" s="238"/>
    </row>
    <row r="94" spans="1:18" s="144" customFormat="1" ht="13.5" customHeight="1" x14ac:dyDescent="0.25">
      <c r="A94" s="232"/>
      <c r="B94" s="233"/>
      <c r="C94" s="408"/>
      <c r="D94" s="159"/>
      <c r="E94" s="369" t="s">
        <v>280</v>
      </c>
      <c r="F94" s="238"/>
      <c r="G94" s="238"/>
      <c r="H94" s="238"/>
      <c r="I94" s="238"/>
      <c r="J94" s="238"/>
      <c r="K94" s="238"/>
      <c r="L94" s="789"/>
      <c r="M94" s="243"/>
      <c r="N94" s="238"/>
      <c r="O94" s="238"/>
      <c r="P94" s="238"/>
      <c r="Q94" s="238"/>
      <c r="R94" s="238"/>
    </row>
    <row r="95" spans="1:18" s="144" customFormat="1" ht="13.5" customHeight="1" x14ac:dyDescent="0.25">
      <c r="A95" s="232"/>
      <c r="B95" s="233"/>
      <c r="C95" s="408"/>
      <c r="D95" s="646"/>
      <c r="E95" s="369" t="s">
        <v>281</v>
      </c>
      <c r="F95" s="238"/>
      <c r="G95" s="238"/>
      <c r="H95" s="240">
        <v>50</v>
      </c>
      <c r="I95" s="238">
        <v>50</v>
      </c>
      <c r="J95" s="238"/>
      <c r="K95" s="238"/>
      <c r="L95" s="789">
        <v>100</v>
      </c>
      <c r="M95" s="243"/>
      <c r="N95" s="238">
        <v>5</v>
      </c>
      <c r="O95" s="238"/>
      <c r="P95" s="238"/>
      <c r="Q95" s="238"/>
      <c r="R95" s="238">
        <v>5</v>
      </c>
    </row>
    <row r="96" spans="1:18" s="144" customFormat="1" ht="13.5" customHeight="1" x14ac:dyDescent="0.25">
      <c r="A96" s="232"/>
      <c r="B96" s="233"/>
      <c r="C96" s="408"/>
      <c r="D96" s="159"/>
      <c r="E96" s="369" t="s">
        <v>282</v>
      </c>
      <c r="F96" s="238"/>
      <c r="G96" s="238"/>
      <c r="H96" s="238">
        <v>50</v>
      </c>
      <c r="I96" s="238">
        <v>50</v>
      </c>
      <c r="J96" s="238"/>
      <c r="K96" s="238"/>
      <c r="L96" s="789">
        <v>100</v>
      </c>
      <c r="M96" s="243"/>
      <c r="N96" s="238"/>
      <c r="O96" s="238">
        <v>5</v>
      </c>
      <c r="P96" s="238"/>
      <c r="Q96" s="238"/>
      <c r="R96" s="238">
        <v>5</v>
      </c>
    </row>
    <row r="97" spans="1:18" s="144" customFormat="1" ht="13.5" customHeight="1" x14ac:dyDescent="0.25">
      <c r="A97" s="232"/>
      <c r="B97" s="233"/>
      <c r="C97" s="408"/>
      <c r="D97" s="159"/>
      <c r="E97" s="369"/>
      <c r="F97" s="238"/>
      <c r="G97" s="238"/>
      <c r="H97" s="238"/>
      <c r="I97" s="238"/>
      <c r="J97" s="238"/>
      <c r="K97" s="238"/>
      <c r="L97" s="789"/>
      <c r="M97" s="243"/>
      <c r="N97" s="238"/>
      <c r="O97" s="238"/>
      <c r="P97" s="238"/>
      <c r="Q97" s="238"/>
      <c r="R97" s="238"/>
    </row>
    <row r="98" spans="1:18" s="144" customFormat="1" ht="13.5" customHeight="1" x14ac:dyDescent="0.2">
      <c r="A98" s="232"/>
      <c r="B98" s="233"/>
      <c r="C98" s="412"/>
      <c r="D98" s="646" t="s">
        <v>229</v>
      </c>
      <c r="E98" s="508" t="s">
        <v>33</v>
      </c>
      <c r="F98" s="240"/>
      <c r="G98" s="240"/>
      <c r="H98" s="240">
        <v>5</v>
      </c>
      <c r="I98" s="240">
        <v>5</v>
      </c>
      <c r="J98" s="240">
        <v>5</v>
      </c>
      <c r="K98" s="240">
        <v>5</v>
      </c>
      <c r="L98" s="780">
        <v>20</v>
      </c>
      <c r="M98" s="241" t="s">
        <v>41</v>
      </c>
      <c r="N98" s="240">
        <v>2</v>
      </c>
      <c r="O98" s="240">
        <v>3</v>
      </c>
      <c r="P98" s="240">
        <v>2</v>
      </c>
      <c r="Q98" s="240">
        <v>3</v>
      </c>
      <c r="R98" s="240">
        <v>10</v>
      </c>
    </row>
    <row r="99" spans="1:18" s="144" customFormat="1" ht="13.5" customHeight="1" x14ac:dyDescent="0.2">
      <c r="A99" s="232"/>
      <c r="B99" s="233"/>
      <c r="C99" s="408"/>
      <c r="D99" s="159" t="s">
        <v>110</v>
      </c>
      <c r="E99" s="235"/>
      <c r="F99" s="238"/>
      <c r="G99" s="238"/>
      <c r="H99" s="238"/>
      <c r="I99" s="238"/>
      <c r="J99" s="238"/>
      <c r="K99" s="238"/>
      <c r="L99" s="789"/>
      <c r="M99" s="243"/>
      <c r="N99" s="238"/>
      <c r="O99" s="238"/>
      <c r="P99" s="238"/>
      <c r="Q99" s="238"/>
      <c r="R99" s="240"/>
    </row>
    <row r="100" spans="1:18" s="144" customFormat="1" ht="13.5" customHeight="1" x14ac:dyDescent="0.25">
      <c r="A100" s="232"/>
      <c r="B100" s="233"/>
      <c r="C100" s="408"/>
      <c r="D100" s="159"/>
      <c r="E100" s="369" t="s">
        <v>280</v>
      </c>
      <c r="F100" s="238"/>
      <c r="G100" s="238"/>
      <c r="H100" s="238"/>
      <c r="I100" s="238"/>
      <c r="J100" s="238"/>
      <c r="K100" s="238"/>
      <c r="L100" s="789"/>
      <c r="M100" s="243"/>
      <c r="N100" s="238"/>
      <c r="O100" s="238"/>
      <c r="P100" s="238"/>
      <c r="Q100" s="238"/>
      <c r="R100" s="238"/>
    </row>
    <row r="101" spans="1:18" s="144" customFormat="1" ht="13.5" customHeight="1" x14ac:dyDescent="0.25">
      <c r="A101" s="232"/>
      <c r="B101" s="233"/>
      <c r="C101" s="408"/>
      <c r="D101" s="159"/>
      <c r="E101" s="369" t="s">
        <v>281</v>
      </c>
      <c r="F101" s="238"/>
      <c r="G101" s="238"/>
      <c r="H101" s="238">
        <v>2</v>
      </c>
      <c r="I101" s="238">
        <v>3</v>
      </c>
      <c r="J101" s="238">
        <v>2</v>
      </c>
      <c r="K101" s="238">
        <v>3</v>
      </c>
      <c r="L101" s="789">
        <v>10</v>
      </c>
      <c r="M101" s="243"/>
      <c r="N101" s="238">
        <v>1</v>
      </c>
      <c r="O101" s="238">
        <v>2</v>
      </c>
      <c r="P101" s="238">
        <v>1</v>
      </c>
      <c r="Q101" s="238">
        <v>1</v>
      </c>
      <c r="R101" s="238">
        <v>5</v>
      </c>
    </row>
    <row r="102" spans="1:18" s="144" customFormat="1" ht="13.5" customHeight="1" x14ac:dyDescent="0.25">
      <c r="A102" s="232"/>
      <c r="B102" s="233"/>
      <c r="C102" s="408"/>
      <c r="D102" s="159"/>
      <c r="E102" s="369" t="s">
        <v>282</v>
      </c>
      <c r="F102" s="238"/>
      <c r="G102" s="238"/>
      <c r="H102" s="238">
        <v>3</v>
      </c>
      <c r="I102" s="238">
        <v>2</v>
      </c>
      <c r="J102" s="238">
        <v>3</v>
      </c>
      <c r="K102" s="238">
        <v>2</v>
      </c>
      <c r="L102" s="789">
        <v>10</v>
      </c>
      <c r="M102" s="243"/>
      <c r="N102" s="238">
        <v>1</v>
      </c>
      <c r="O102" s="238">
        <v>1</v>
      </c>
      <c r="P102" s="238">
        <v>1</v>
      </c>
      <c r="Q102" s="238">
        <v>2</v>
      </c>
      <c r="R102" s="238">
        <v>5</v>
      </c>
    </row>
    <row r="103" spans="1:18" s="144" customFormat="1" ht="13.5" customHeight="1" x14ac:dyDescent="0.25">
      <c r="A103" s="232"/>
      <c r="B103" s="233"/>
      <c r="C103" s="408"/>
      <c r="D103" s="159"/>
      <c r="E103" s="369"/>
      <c r="F103" s="238"/>
      <c r="G103" s="238"/>
      <c r="H103" s="238"/>
      <c r="I103" s="238"/>
      <c r="J103" s="238"/>
      <c r="K103" s="238"/>
      <c r="L103" s="789"/>
      <c r="M103" s="243"/>
      <c r="N103" s="238"/>
      <c r="O103" s="238"/>
      <c r="P103" s="238"/>
      <c r="Q103" s="238"/>
      <c r="R103" s="238"/>
    </row>
    <row r="104" spans="1:18" s="144" customFormat="1" ht="13.5" customHeight="1" x14ac:dyDescent="0.2">
      <c r="A104" s="232"/>
      <c r="B104" s="233"/>
      <c r="C104" s="408"/>
      <c r="D104" s="159"/>
      <c r="E104" s="235"/>
      <c r="F104" s="238"/>
      <c r="G104" s="238"/>
      <c r="H104" s="238"/>
      <c r="I104" s="238"/>
      <c r="J104" s="238"/>
      <c r="K104" s="238"/>
      <c r="L104" s="789"/>
      <c r="M104" s="243"/>
      <c r="N104" s="238"/>
      <c r="O104" s="238"/>
      <c r="P104" s="238"/>
      <c r="Q104" s="238"/>
      <c r="R104" s="238"/>
    </row>
    <row r="105" spans="1:18" s="144" customFormat="1" ht="13.5" customHeight="1" x14ac:dyDescent="0.2">
      <c r="A105" s="646" t="s">
        <v>232</v>
      </c>
      <c r="B105" s="646"/>
      <c r="C105" s="408"/>
      <c r="D105" s="159"/>
      <c r="E105" s="508" t="s">
        <v>33</v>
      </c>
      <c r="F105" s="238"/>
      <c r="G105" s="238"/>
      <c r="H105" s="238"/>
      <c r="I105" s="238"/>
      <c r="J105" s="238"/>
      <c r="K105" s="238"/>
      <c r="L105" s="789"/>
      <c r="M105" s="241" t="s">
        <v>41</v>
      </c>
      <c r="N105" s="240"/>
      <c r="O105" s="240"/>
      <c r="P105" s="240"/>
      <c r="Q105" s="240"/>
      <c r="R105" s="240">
        <v>90</v>
      </c>
    </row>
    <row r="106" spans="1:18" s="144" customFormat="1" ht="13.5" customHeight="1" x14ac:dyDescent="0.2">
      <c r="A106" s="232"/>
      <c r="B106" s="233"/>
      <c r="C106" s="408"/>
      <c r="D106" s="159"/>
      <c r="E106" s="235"/>
      <c r="F106" s="238"/>
      <c r="G106" s="238"/>
      <c r="H106" s="238"/>
      <c r="I106" s="238"/>
      <c r="J106" s="238"/>
      <c r="K106" s="238"/>
      <c r="L106" s="789"/>
      <c r="M106" s="243"/>
      <c r="N106" s="238"/>
      <c r="O106" s="238"/>
      <c r="P106" s="238"/>
      <c r="Q106" s="238"/>
      <c r="R106" s="238"/>
    </row>
    <row r="107" spans="1:18" s="144" customFormat="1" ht="13.5" customHeight="1" x14ac:dyDescent="0.2">
      <c r="A107" s="232"/>
      <c r="B107" s="233"/>
      <c r="C107" s="408"/>
      <c r="D107" s="646" t="s">
        <v>111</v>
      </c>
      <c r="E107" s="508" t="s">
        <v>33</v>
      </c>
      <c r="F107" s="240"/>
      <c r="G107" s="240"/>
      <c r="H107" s="240">
        <v>30</v>
      </c>
      <c r="I107" s="240">
        <v>30</v>
      </c>
      <c r="J107" s="240"/>
      <c r="K107" s="240"/>
      <c r="L107" s="780">
        <v>60</v>
      </c>
      <c r="M107" s="241" t="s">
        <v>41</v>
      </c>
      <c r="N107" s="240">
        <v>20</v>
      </c>
      <c r="O107" s="240">
        <v>20</v>
      </c>
      <c r="P107" s="240"/>
      <c r="Q107" s="240"/>
      <c r="R107" s="240">
        <v>40</v>
      </c>
    </row>
    <row r="108" spans="1:18" s="144" customFormat="1" ht="13.5" customHeight="1" x14ac:dyDescent="0.2">
      <c r="A108" s="232"/>
      <c r="B108" s="233"/>
      <c r="C108" s="408"/>
      <c r="D108" s="159" t="s">
        <v>365</v>
      </c>
      <c r="E108" s="235"/>
      <c r="F108" s="238"/>
      <c r="G108" s="238"/>
      <c r="H108" s="238"/>
      <c r="I108" s="238"/>
      <c r="J108" s="238"/>
      <c r="K108" s="238"/>
      <c r="L108" s="789"/>
      <c r="M108" s="243"/>
      <c r="N108" s="238"/>
      <c r="O108" s="238"/>
      <c r="P108" s="238"/>
      <c r="Q108" s="238"/>
      <c r="R108" s="238"/>
    </row>
    <row r="109" spans="1:18" s="144" customFormat="1" ht="13.5" customHeight="1" x14ac:dyDescent="0.25">
      <c r="A109" s="232"/>
      <c r="B109" s="233"/>
      <c r="C109" s="408"/>
      <c r="D109" s="159"/>
      <c r="E109" s="369"/>
      <c r="F109" s="238"/>
      <c r="G109" s="238"/>
      <c r="H109" s="238"/>
      <c r="I109" s="238"/>
      <c r="J109" s="238"/>
      <c r="K109" s="238"/>
      <c r="L109" s="789"/>
      <c r="M109" s="243"/>
      <c r="N109" s="238"/>
      <c r="O109" s="135"/>
      <c r="P109" s="238"/>
      <c r="Q109" s="238"/>
      <c r="R109" s="238"/>
    </row>
    <row r="110" spans="1:18" s="144" customFormat="1" ht="13.5" customHeight="1" x14ac:dyDescent="0.25">
      <c r="A110" s="232"/>
      <c r="B110" s="233"/>
      <c r="C110" s="408"/>
      <c r="D110" s="159"/>
      <c r="E110" s="369" t="s">
        <v>282</v>
      </c>
      <c r="F110" s="135"/>
      <c r="G110" s="135"/>
      <c r="H110" s="135">
        <v>30</v>
      </c>
      <c r="I110" s="135">
        <v>30</v>
      </c>
      <c r="J110" s="135"/>
      <c r="K110" s="135"/>
      <c r="L110" s="790">
        <v>60</v>
      </c>
      <c r="M110" s="135"/>
      <c r="N110" s="135">
        <v>20</v>
      </c>
      <c r="O110" s="135">
        <v>20</v>
      </c>
      <c r="P110" s="135"/>
      <c r="Q110" s="135"/>
      <c r="R110" s="135">
        <v>40</v>
      </c>
    </row>
    <row r="111" spans="1:18" s="144" customFormat="1" ht="13.5" customHeight="1" x14ac:dyDescent="0.25">
      <c r="A111" s="232"/>
      <c r="B111" s="233"/>
      <c r="C111" s="408"/>
      <c r="D111" s="159"/>
      <c r="E111" s="655"/>
      <c r="F111" s="135"/>
      <c r="G111" s="135"/>
      <c r="H111" s="135"/>
      <c r="I111" s="135"/>
      <c r="J111" s="135"/>
      <c r="K111" s="135"/>
      <c r="L111" s="790"/>
      <c r="M111" s="135"/>
      <c r="N111" s="135"/>
      <c r="O111" s="135"/>
      <c r="P111" s="135"/>
      <c r="Q111" s="135"/>
      <c r="R111" s="135"/>
    </row>
    <row r="112" spans="1:18" s="144" customFormat="1" ht="13.5" customHeight="1" x14ac:dyDescent="0.2">
      <c r="A112" s="232"/>
      <c r="B112" s="233"/>
      <c r="C112" s="408"/>
      <c r="D112" s="159"/>
      <c r="F112" s="238"/>
      <c r="G112" s="238"/>
      <c r="H112" s="238"/>
      <c r="I112" s="238"/>
      <c r="J112" s="238"/>
      <c r="K112" s="238"/>
      <c r="L112" s="789"/>
      <c r="M112" s="243"/>
      <c r="N112" s="238"/>
      <c r="O112" s="238"/>
      <c r="P112" s="238"/>
      <c r="Q112" s="238"/>
      <c r="R112" s="238"/>
    </row>
    <row r="113" spans="1:18" s="144" customFormat="1" ht="13.5" customHeight="1" x14ac:dyDescent="0.2">
      <c r="A113" s="232"/>
      <c r="B113" s="233"/>
      <c r="C113" s="408"/>
      <c r="D113" s="646" t="s">
        <v>230</v>
      </c>
      <c r="E113" s="508" t="s">
        <v>33</v>
      </c>
      <c r="F113" s="240"/>
      <c r="G113" s="240"/>
      <c r="H113" s="240">
        <v>1</v>
      </c>
      <c r="I113" s="240">
        <v>2</v>
      </c>
      <c r="J113" s="240">
        <v>1</v>
      </c>
      <c r="K113" s="240">
        <v>1</v>
      </c>
      <c r="L113" s="780">
        <v>5</v>
      </c>
      <c r="M113" s="241" t="s">
        <v>41</v>
      </c>
      <c r="N113" s="240">
        <v>2</v>
      </c>
      <c r="O113" s="240">
        <v>4</v>
      </c>
      <c r="P113" s="240">
        <v>2</v>
      </c>
      <c r="Q113" s="240">
        <v>2</v>
      </c>
      <c r="R113" s="240">
        <v>10</v>
      </c>
    </row>
    <row r="114" spans="1:18" s="144" customFormat="1" ht="13.5" customHeight="1" x14ac:dyDescent="0.2">
      <c r="A114" s="232"/>
      <c r="B114" s="233"/>
      <c r="C114" s="408"/>
      <c r="D114" s="159" t="s">
        <v>112</v>
      </c>
      <c r="E114" s="235"/>
      <c r="F114" s="238"/>
      <c r="G114" s="238"/>
      <c r="H114" s="238"/>
      <c r="I114" s="238"/>
      <c r="J114" s="238"/>
      <c r="K114" s="238"/>
      <c r="L114" s="789"/>
      <c r="M114" s="243"/>
      <c r="N114" s="238"/>
      <c r="O114" s="238"/>
      <c r="P114" s="238"/>
      <c r="Q114" s="238"/>
      <c r="R114" s="238"/>
    </row>
    <row r="115" spans="1:18" s="144" customFormat="1" ht="13.5" customHeight="1" x14ac:dyDescent="0.25">
      <c r="A115" s="232"/>
      <c r="B115" s="233"/>
      <c r="C115" s="408"/>
      <c r="D115" s="159"/>
      <c r="E115" s="369" t="s">
        <v>280</v>
      </c>
      <c r="F115" s="238"/>
      <c r="G115" s="238"/>
      <c r="H115" s="238">
        <v>1</v>
      </c>
      <c r="I115" s="238"/>
      <c r="J115" s="238"/>
      <c r="K115" s="238"/>
      <c r="L115" s="789">
        <v>1</v>
      </c>
      <c r="M115" s="243"/>
      <c r="N115" s="238">
        <v>2</v>
      </c>
      <c r="O115" s="238"/>
      <c r="P115" s="238"/>
      <c r="Q115" s="238"/>
      <c r="R115" s="238">
        <v>2</v>
      </c>
    </row>
    <row r="116" spans="1:18" s="144" customFormat="1" ht="13.5" customHeight="1" x14ac:dyDescent="0.25">
      <c r="A116" s="232"/>
      <c r="B116" s="233"/>
      <c r="C116" s="408"/>
      <c r="D116" s="159"/>
      <c r="E116" s="369" t="s">
        <v>281</v>
      </c>
      <c r="F116" s="238"/>
      <c r="G116" s="238"/>
      <c r="H116" s="238"/>
      <c r="I116" s="238">
        <v>1</v>
      </c>
      <c r="J116" s="238">
        <v>1</v>
      </c>
      <c r="K116" s="238"/>
      <c r="L116" s="789">
        <v>2</v>
      </c>
      <c r="M116" s="243"/>
      <c r="N116" s="238"/>
      <c r="O116" s="238">
        <v>2</v>
      </c>
      <c r="P116" s="238">
        <v>2</v>
      </c>
      <c r="Q116" s="238"/>
      <c r="R116" s="238">
        <v>4</v>
      </c>
    </row>
    <row r="117" spans="1:18" s="144" customFormat="1" ht="13.5" customHeight="1" x14ac:dyDescent="0.25">
      <c r="A117" s="232"/>
      <c r="B117" s="233"/>
      <c r="C117" s="408"/>
      <c r="D117" s="159"/>
      <c r="E117" s="369" t="s">
        <v>282</v>
      </c>
      <c r="F117" s="238"/>
      <c r="G117" s="238"/>
      <c r="H117" s="238"/>
      <c r="I117" s="238">
        <v>1</v>
      </c>
      <c r="J117" s="238"/>
      <c r="K117" s="238">
        <v>1</v>
      </c>
      <c r="L117" s="789">
        <v>2</v>
      </c>
      <c r="M117" s="243"/>
      <c r="N117" s="238"/>
      <c r="O117" s="238">
        <v>2</v>
      </c>
      <c r="P117" s="238"/>
      <c r="Q117" s="238">
        <v>2</v>
      </c>
      <c r="R117" s="238">
        <v>4</v>
      </c>
    </row>
    <row r="118" spans="1:18" s="144" customFormat="1" ht="13.5" customHeight="1" x14ac:dyDescent="0.25">
      <c r="A118" s="232"/>
      <c r="B118" s="233"/>
      <c r="C118" s="408"/>
      <c r="D118" s="159"/>
      <c r="E118" s="369"/>
      <c r="F118" s="238"/>
      <c r="G118" s="238"/>
      <c r="H118" s="238"/>
      <c r="I118" s="238"/>
      <c r="J118" s="238"/>
      <c r="K118" s="238"/>
      <c r="L118" s="789"/>
      <c r="M118" s="243"/>
      <c r="N118" s="238"/>
      <c r="O118" s="238"/>
      <c r="P118" s="238"/>
      <c r="Q118" s="238"/>
      <c r="R118" s="238"/>
    </row>
    <row r="119" spans="1:18" s="144" customFormat="1" ht="13.5" customHeight="1" x14ac:dyDescent="0.2">
      <c r="A119" s="232"/>
      <c r="B119" s="233"/>
      <c r="C119" s="408"/>
      <c r="D119" s="646" t="s">
        <v>231</v>
      </c>
      <c r="E119" s="508" t="s">
        <v>33</v>
      </c>
      <c r="F119" s="240"/>
      <c r="G119" s="240"/>
      <c r="H119" s="240">
        <v>1</v>
      </c>
      <c r="I119" s="240">
        <v>1</v>
      </c>
      <c r="J119" s="240">
        <v>1</v>
      </c>
      <c r="K119" s="240">
        <v>1</v>
      </c>
      <c r="L119" s="780">
        <v>4</v>
      </c>
      <c r="M119" s="241" t="s">
        <v>41</v>
      </c>
      <c r="N119" s="240">
        <v>10</v>
      </c>
      <c r="O119" s="240">
        <v>10</v>
      </c>
      <c r="P119" s="240">
        <v>10</v>
      </c>
      <c r="Q119" s="240">
        <v>10</v>
      </c>
      <c r="R119" s="240">
        <v>40</v>
      </c>
    </row>
    <row r="120" spans="1:18" s="144" customFormat="1" ht="13.5" customHeight="1" x14ac:dyDescent="0.2">
      <c r="A120" s="232"/>
      <c r="B120" s="233"/>
      <c r="C120" s="408"/>
      <c r="D120" s="646" t="s">
        <v>113</v>
      </c>
      <c r="E120" s="235"/>
      <c r="F120" s="238"/>
      <c r="G120" s="238"/>
      <c r="H120" s="238"/>
      <c r="I120" s="238"/>
      <c r="J120" s="238"/>
      <c r="K120" s="238"/>
      <c r="L120" s="789"/>
      <c r="M120" s="243"/>
      <c r="N120" s="238"/>
      <c r="O120" s="238"/>
      <c r="P120" s="238"/>
      <c r="Q120" s="238"/>
      <c r="R120" s="238"/>
    </row>
    <row r="121" spans="1:18" s="144" customFormat="1" ht="13.5" customHeight="1" x14ac:dyDescent="0.25">
      <c r="A121" s="232"/>
      <c r="B121" s="233"/>
      <c r="C121" s="408"/>
      <c r="D121" s="159" t="s">
        <v>112</v>
      </c>
      <c r="E121" s="369"/>
      <c r="F121" s="238"/>
      <c r="G121" s="238"/>
      <c r="H121" s="238"/>
      <c r="I121" s="238"/>
      <c r="J121" s="238"/>
      <c r="K121" s="238"/>
      <c r="L121" s="789"/>
      <c r="M121" s="243"/>
      <c r="N121" s="238"/>
      <c r="O121" s="238"/>
      <c r="P121" s="238"/>
      <c r="Q121" s="238"/>
      <c r="R121" s="238"/>
    </row>
    <row r="122" spans="1:18" s="144" customFormat="1" ht="13.5" customHeight="1" x14ac:dyDescent="0.25">
      <c r="A122" s="232"/>
      <c r="B122" s="233"/>
      <c r="C122" s="408"/>
      <c r="D122" s="159"/>
      <c r="E122" s="369" t="s">
        <v>281</v>
      </c>
      <c r="F122" s="238"/>
      <c r="G122" s="238"/>
      <c r="H122" s="238">
        <v>1</v>
      </c>
      <c r="I122" s="238"/>
      <c r="J122" s="238">
        <v>1</v>
      </c>
      <c r="K122" s="238"/>
      <c r="L122" s="789">
        <v>2</v>
      </c>
      <c r="M122" s="243"/>
      <c r="N122" s="238">
        <v>5</v>
      </c>
      <c r="O122" s="238">
        <v>5</v>
      </c>
      <c r="P122" s="238">
        <v>5</v>
      </c>
      <c r="Q122" s="238">
        <v>5</v>
      </c>
      <c r="R122" s="238">
        <v>20</v>
      </c>
    </row>
    <row r="123" spans="1:18" s="144" customFormat="1" ht="13.5" customHeight="1" x14ac:dyDescent="0.25">
      <c r="A123" s="232"/>
      <c r="B123" s="233"/>
      <c r="C123" s="408"/>
      <c r="D123" s="159"/>
      <c r="E123" s="369" t="s">
        <v>282</v>
      </c>
      <c r="F123" s="238"/>
      <c r="G123" s="238"/>
      <c r="H123" s="238"/>
      <c r="I123" s="238">
        <v>1</v>
      </c>
      <c r="J123" s="238"/>
      <c r="K123" s="238">
        <v>1</v>
      </c>
      <c r="L123" s="789">
        <v>2</v>
      </c>
      <c r="M123" s="243"/>
      <c r="N123" s="238">
        <v>5</v>
      </c>
      <c r="O123" s="238">
        <v>5</v>
      </c>
      <c r="P123" s="238">
        <v>5</v>
      </c>
      <c r="Q123" s="238">
        <v>5</v>
      </c>
      <c r="R123" s="238">
        <v>20</v>
      </c>
    </row>
    <row r="124" spans="1:18" s="144" customFormat="1" ht="13.5" customHeight="1" x14ac:dyDescent="0.25">
      <c r="A124" s="232"/>
      <c r="B124" s="233"/>
      <c r="C124" s="408"/>
      <c r="D124" s="159"/>
      <c r="E124" s="369"/>
      <c r="F124" s="238"/>
      <c r="G124" s="238"/>
      <c r="H124" s="238"/>
      <c r="I124" s="238"/>
      <c r="J124" s="238"/>
      <c r="K124" s="238"/>
      <c r="L124" s="789"/>
      <c r="M124" s="243"/>
      <c r="N124" s="238"/>
      <c r="O124" s="238"/>
      <c r="P124" s="238"/>
      <c r="Q124" s="238"/>
      <c r="R124" s="238"/>
    </row>
    <row r="125" spans="1:18" s="144" customFormat="1" ht="13.5" customHeight="1" x14ac:dyDescent="0.2">
      <c r="A125" s="232"/>
      <c r="B125" s="233"/>
      <c r="C125" s="408"/>
      <c r="D125" s="159"/>
      <c r="F125" s="238"/>
      <c r="G125" s="238"/>
      <c r="H125" s="238"/>
      <c r="I125" s="238"/>
      <c r="J125" s="238"/>
      <c r="K125" s="238"/>
      <c r="L125" s="789"/>
      <c r="M125" s="243"/>
      <c r="N125" s="238"/>
      <c r="O125" s="238"/>
      <c r="P125" s="238"/>
      <c r="Q125" s="238"/>
      <c r="R125" s="238"/>
    </row>
    <row r="126" spans="1:18" s="144" customFormat="1" ht="13.5" customHeight="1" x14ac:dyDescent="0.2">
      <c r="A126" s="494" t="s">
        <v>306</v>
      </c>
      <c r="B126" s="493"/>
      <c r="C126" s="408"/>
      <c r="D126" s="159"/>
      <c r="E126" s="508"/>
      <c r="F126" s="238"/>
      <c r="G126" s="238"/>
      <c r="H126" s="238"/>
      <c r="I126" s="238"/>
      <c r="J126" s="238"/>
      <c r="K126" s="238"/>
      <c r="L126" s="789"/>
      <c r="M126" s="241"/>
      <c r="N126" s="240"/>
      <c r="O126" s="240"/>
      <c r="P126" s="240"/>
      <c r="Q126" s="240"/>
      <c r="R126" s="240"/>
    </row>
    <row r="127" spans="1:18" s="144" customFormat="1" ht="13.5" customHeight="1" x14ac:dyDescent="0.2">
      <c r="A127" s="494" t="s">
        <v>233</v>
      </c>
      <c r="B127" s="233"/>
      <c r="C127" s="408"/>
      <c r="D127" s="159"/>
      <c r="E127" s="508"/>
      <c r="F127" s="238"/>
      <c r="G127" s="238"/>
      <c r="H127" s="238"/>
      <c r="I127" s="238"/>
      <c r="J127" s="238"/>
      <c r="K127" s="238"/>
      <c r="L127" s="789"/>
      <c r="M127" s="241"/>
      <c r="N127" s="240"/>
      <c r="O127" s="240"/>
      <c r="P127" s="240"/>
      <c r="Q127" s="240"/>
      <c r="R127" s="240"/>
    </row>
    <row r="128" spans="1:18" s="144" customFormat="1" ht="13.5" customHeight="1" x14ac:dyDescent="0.2">
      <c r="A128" s="232"/>
      <c r="B128" s="233"/>
      <c r="C128" s="408"/>
      <c r="D128" s="159"/>
      <c r="E128" s="235"/>
      <c r="F128" s="238"/>
      <c r="G128" s="238"/>
      <c r="H128" s="238"/>
      <c r="I128" s="238"/>
      <c r="J128" s="238"/>
      <c r="K128" s="238"/>
      <c r="L128" s="789"/>
      <c r="M128" s="243"/>
      <c r="N128" s="238"/>
      <c r="O128" s="238"/>
      <c r="P128" s="238"/>
      <c r="Q128" s="238"/>
      <c r="R128" s="238"/>
    </row>
    <row r="129" spans="1:18" s="144" customFormat="1" ht="13.5" customHeight="1" x14ac:dyDescent="0.2">
      <c r="A129" s="232"/>
      <c r="B129" s="233"/>
      <c r="C129" s="408">
        <v>1</v>
      </c>
      <c r="D129" s="646" t="s">
        <v>114</v>
      </c>
      <c r="E129" s="508" t="s">
        <v>33</v>
      </c>
      <c r="F129" s="240"/>
      <c r="G129" s="240"/>
      <c r="H129" s="240">
        <v>3</v>
      </c>
      <c r="I129" s="240">
        <v>3</v>
      </c>
      <c r="J129" s="240">
        <v>3</v>
      </c>
      <c r="K129" s="240">
        <v>3</v>
      </c>
      <c r="L129" s="780">
        <v>12</v>
      </c>
      <c r="M129" s="241" t="s">
        <v>41</v>
      </c>
      <c r="N129" s="240">
        <v>3</v>
      </c>
      <c r="O129" s="240">
        <v>3</v>
      </c>
      <c r="P129" s="240">
        <v>3</v>
      </c>
      <c r="Q129" s="240">
        <v>3</v>
      </c>
      <c r="R129" s="240">
        <v>12</v>
      </c>
    </row>
    <row r="130" spans="1:18" s="144" customFormat="1" ht="13.5" customHeight="1" x14ac:dyDescent="0.2">
      <c r="A130" s="232"/>
      <c r="B130" s="233"/>
      <c r="C130" s="408"/>
      <c r="D130" s="159" t="s">
        <v>43</v>
      </c>
      <c r="E130" s="235"/>
      <c r="F130" s="238"/>
      <c r="G130" s="238"/>
      <c r="H130" s="238"/>
      <c r="I130" s="238"/>
      <c r="J130" s="238"/>
      <c r="K130" s="238"/>
      <c r="L130" s="789"/>
      <c r="M130" s="243"/>
      <c r="N130" s="238"/>
      <c r="O130" s="238"/>
      <c r="P130" s="238"/>
      <c r="Q130" s="238"/>
      <c r="R130" s="238"/>
    </row>
    <row r="131" spans="1:18" s="144" customFormat="1" ht="13.5" customHeight="1" x14ac:dyDescent="0.25">
      <c r="A131" s="232"/>
      <c r="B131" s="233"/>
      <c r="C131" s="408"/>
      <c r="D131" s="159"/>
      <c r="E131" s="369" t="s">
        <v>282</v>
      </c>
      <c r="F131" s="238"/>
      <c r="G131" s="238"/>
      <c r="H131" s="238">
        <v>3</v>
      </c>
      <c r="I131" s="238">
        <v>3</v>
      </c>
      <c r="J131" s="238">
        <v>3</v>
      </c>
      <c r="K131" s="238">
        <v>3</v>
      </c>
      <c r="L131" s="789">
        <v>12</v>
      </c>
      <c r="M131" s="243"/>
      <c r="N131" s="238">
        <v>3</v>
      </c>
      <c r="O131" s="238">
        <v>3</v>
      </c>
      <c r="P131" s="238">
        <v>3</v>
      </c>
      <c r="Q131" s="238">
        <v>3</v>
      </c>
      <c r="R131" s="238">
        <v>12</v>
      </c>
    </row>
    <row r="132" spans="1:18" s="144" customFormat="1" ht="13.5" customHeight="1" x14ac:dyDescent="0.25">
      <c r="A132" s="232"/>
      <c r="B132" s="233"/>
      <c r="C132" s="408"/>
      <c r="D132" s="159"/>
      <c r="E132" s="369"/>
      <c r="F132" s="238"/>
      <c r="G132" s="238"/>
      <c r="H132" s="238"/>
      <c r="I132" s="238"/>
      <c r="J132" s="238"/>
      <c r="K132" s="238"/>
      <c r="L132" s="789"/>
      <c r="M132" s="243"/>
      <c r="N132" s="238"/>
      <c r="O132" s="238"/>
      <c r="P132" s="238"/>
      <c r="Q132" s="238"/>
      <c r="R132" s="238"/>
    </row>
    <row r="133" spans="1:18" s="144" customFormat="1" ht="13.5" customHeight="1" x14ac:dyDescent="0.25">
      <c r="A133" s="232"/>
      <c r="B133" s="233"/>
      <c r="C133" s="408"/>
      <c r="D133" s="159"/>
      <c r="E133" s="369"/>
      <c r="F133" s="238"/>
      <c r="G133" s="238"/>
      <c r="H133" s="238"/>
      <c r="I133" s="238"/>
      <c r="J133" s="238"/>
      <c r="K133" s="238"/>
      <c r="L133" s="789"/>
      <c r="M133" s="243"/>
      <c r="N133" s="238"/>
      <c r="O133" s="238"/>
      <c r="P133" s="238"/>
      <c r="Q133" s="238"/>
      <c r="R133" s="238"/>
    </row>
    <row r="134" spans="1:18" s="144" customFormat="1" ht="13.5" customHeight="1" x14ac:dyDescent="0.2">
      <c r="A134" s="411" t="s">
        <v>307</v>
      </c>
      <c r="B134" s="648"/>
      <c r="C134" s="408">
        <v>1</v>
      </c>
      <c r="D134" s="646" t="s">
        <v>63</v>
      </c>
      <c r="E134" s="508" t="s">
        <v>33</v>
      </c>
      <c r="F134" s="240"/>
      <c r="G134" s="240"/>
      <c r="H134" s="240">
        <v>3</v>
      </c>
      <c r="I134" s="238">
        <v>3</v>
      </c>
      <c r="J134" s="238">
        <v>3</v>
      </c>
      <c r="K134" s="238">
        <v>3</v>
      </c>
      <c r="L134" s="780">
        <v>12</v>
      </c>
      <c r="M134" s="241" t="s">
        <v>41</v>
      </c>
      <c r="N134" s="240">
        <v>3</v>
      </c>
      <c r="O134" s="240">
        <v>3</v>
      </c>
      <c r="P134" s="240">
        <v>3</v>
      </c>
      <c r="Q134" s="240">
        <v>3</v>
      </c>
      <c r="R134" s="240">
        <v>12</v>
      </c>
    </row>
    <row r="135" spans="1:18" s="7" customFormat="1" ht="13.5" customHeight="1" x14ac:dyDescent="0.2">
      <c r="A135" s="496"/>
      <c r="B135" s="495"/>
      <c r="C135" s="114"/>
      <c r="D135" s="90"/>
      <c r="E135" s="91"/>
      <c r="F135" s="92"/>
      <c r="G135" s="92"/>
      <c r="H135" s="92"/>
      <c r="I135" s="92"/>
      <c r="J135" s="92"/>
      <c r="K135" s="92"/>
      <c r="L135" s="789"/>
      <c r="M135" s="99"/>
      <c r="N135" s="92"/>
      <c r="O135" s="92"/>
      <c r="P135" s="92"/>
      <c r="Q135" s="92"/>
      <c r="R135" s="238"/>
    </row>
    <row r="136" spans="1:18" s="7" customFormat="1" ht="13.5" customHeight="1" x14ac:dyDescent="0.25">
      <c r="A136" s="496"/>
      <c r="B136" s="495"/>
      <c r="C136" s="114"/>
      <c r="D136" s="90"/>
      <c r="E136" s="118" t="s">
        <v>282</v>
      </c>
      <c r="F136" s="95"/>
      <c r="G136" s="95"/>
      <c r="H136" s="95">
        <v>3</v>
      </c>
      <c r="I136" s="95">
        <v>3</v>
      </c>
      <c r="J136" s="95">
        <v>3</v>
      </c>
      <c r="K136" s="95">
        <v>3</v>
      </c>
      <c r="L136" s="790">
        <v>12</v>
      </c>
      <c r="M136" s="95"/>
      <c r="N136" s="95">
        <v>3</v>
      </c>
      <c r="O136" s="95">
        <v>3</v>
      </c>
      <c r="P136" s="95">
        <v>3</v>
      </c>
      <c r="Q136" s="95">
        <v>3</v>
      </c>
      <c r="R136" s="135">
        <v>12</v>
      </c>
    </row>
    <row r="137" spans="1:18" s="7" customFormat="1" ht="13.5" customHeight="1" x14ac:dyDescent="0.25">
      <c r="A137" s="496"/>
      <c r="B137" s="495"/>
      <c r="C137" s="114"/>
      <c r="D137" s="90"/>
      <c r="E137" s="118"/>
      <c r="F137" s="92"/>
      <c r="G137" s="92"/>
      <c r="H137" s="92"/>
      <c r="I137" s="92"/>
      <c r="J137" s="92"/>
      <c r="K137" s="92"/>
      <c r="L137" s="789"/>
      <c r="M137" s="99"/>
      <c r="N137" s="92"/>
      <c r="O137" s="92"/>
      <c r="P137" s="92"/>
      <c r="Q137" s="92"/>
      <c r="R137" s="238"/>
    </row>
    <row r="138" spans="1:18" s="7" customFormat="1" ht="13.5" customHeight="1" x14ac:dyDescent="0.25">
      <c r="A138" s="496"/>
      <c r="B138" s="495"/>
      <c r="C138" s="114"/>
      <c r="D138" s="90"/>
      <c r="E138" s="118"/>
      <c r="F138" s="92"/>
      <c r="G138" s="92"/>
      <c r="H138" s="92"/>
      <c r="I138" s="92"/>
      <c r="J138" s="92"/>
      <c r="K138" s="92"/>
      <c r="L138" s="789"/>
      <c r="M138" s="99"/>
      <c r="N138" s="92"/>
      <c r="O138" s="92"/>
      <c r="P138" s="92"/>
      <c r="Q138" s="92"/>
      <c r="R138" s="238"/>
    </row>
    <row r="139" spans="1:18" s="7" customFormat="1" ht="13.5" customHeight="1" x14ac:dyDescent="0.2">
      <c r="A139" s="14"/>
      <c r="B139" s="13"/>
      <c r="C139" s="43"/>
      <c r="D139" s="37"/>
      <c r="E139" s="13"/>
      <c r="F139" s="13"/>
      <c r="G139" s="13"/>
      <c r="H139" s="13"/>
      <c r="I139" s="13"/>
      <c r="J139" s="13"/>
      <c r="K139" s="13"/>
      <c r="L139" s="791"/>
      <c r="M139" s="47"/>
      <c r="N139" s="13"/>
      <c r="O139" s="17"/>
      <c r="P139" s="17"/>
      <c r="Q139" s="17"/>
      <c r="R139" s="249"/>
    </row>
    <row r="140" spans="1:18" s="7" customFormat="1" ht="13.5" customHeight="1" x14ac:dyDescent="0.2">
      <c r="A140" s="15" t="s">
        <v>27</v>
      </c>
      <c r="B140" s="15"/>
      <c r="C140" s="82"/>
      <c r="D140" s="843" t="s">
        <v>20</v>
      </c>
      <c r="E140" s="843"/>
      <c r="F140" s="843"/>
      <c r="G140" s="843"/>
      <c r="H140" s="843"/>
      <c r="I140" s="843"/>
      <c r="J140" s="843"/>
      <c r="K140" s="15"/>
      <c r="L140" s="791"/>
      <c r="M140" s="15"/>
      <c r="N140" s="15" t="s">
        <v>29</v>
      </c>
      <c r="O140" s="15"/>
      <c r="P140" s="15"/>
      <c r="Q140" s="15"/>
      <c r="R140" s="244"/>
    </row>
    <row r="141" spans="1:18" s="7" customFormat="1" ht="13.5" customHeight="1" x14ac:dyDescent="0.2">
      <c r="A141" s="15"/>
      <c r="B141" s="15"/>
      <c r="C141" s="82"/>
      <c r="D141" s="15"/>
      <c r="E141" s="22"/>
      <c r="F141" s="15"/>
      <c r="G141" s="29"/>
      <c r="H141" s="365"/>
      <c r="I141" s="365"/>
      <c r="J141" s="366"/>
      <c r="K141" s="366"/>
      <c r="L141" s="792"/>
      <c r="M141" s="30"/>
      <c r="N141" s="15"/>
      <c r="O141" s="15"/>
      <c r="P141" s="15"/>
      <c r="Q141" s="15"/>
      <c r="R141" s="244"/>
    </row>
    <row r="142" spans="1:18" s="7" customFormat="1" ht="13.5" customHeight="1" x14ac:dyDescent="0.2">
      <c r="A142" s="15"/>
      <c r="B142" s="15"/>
      <c r="C142" s="110"/>
      <c r="D142" s="15"/>
      <c r="E142" s="15"/>
      <c r="F142" s="15"/>
      <c r="G142" s="15"/>
      <c r="H142" s="15"/>
      <c r="I142" s="15"/>
      <c r="J142" s="15"/>
      <c r="K142" s="15"/>
      <c r="L142" s="791"/>
      <c r="M142" s="15"/>
      <c r="N142" s="15"/>
      <c r="O142" s="15"/>
      <c r="P142" s="15"/>
      <c r="Q142" s="15"/>
      <c r="R142" s="244"/>
    </row>
    <row r="143" spans="1:18" s="7" customFormat="1" ht="13.5" customHeight="1" x14ac:dyDescent="0.2">
      <c r="A143" s="842" t="s">
        <v>272</v>
      </c>
      <c r="B143" s="842"/>
      <c r="C143" s="111"/>
      <c r="D143" s="842" t="s">
        <v>274</v>
      </c>
      <c r="E143" s="842"/>
      <c r="H143" s="842" t="s">
        <v>301</v>
      </c>
      <c r="I143" s="842"/>
      <c r="J143" s="842"/>
      <c r="K143" s="364"/>
      <c r="L143" s="793"/>
      <c r="N143" s="23"/>
      <c r="O143" s="842" t="s">
        <v>275</v>
      </c>
      <c r="P143" s="842"/>
      <c r="Q143" s="842"/>
      <c r="R143" s="842"/>
    </row>
    <row r="144" spans="1:18" s="7" customFormat="1" ht="13.5" customHeight="1" x14ac:dyDescent="0.2">
      <c r="A144" s="844" t="s">
        <v>273</v>
      </c>
      <c r="B144" s="844"/>
      <c r="C144" s="83"/>
      <c r="D144" s="843" t="s">
        <v>276</v>
      </c>
      <c r="E144" s="843"/>
      <c r="H144" s="843" t="s">
        <v>305</v>
      </c>
      <c r="I144" s="843"/>
      <c r="J144" s="843"/>
      <c r="K144" s="363"/>
      <c r="L144" s="794"/>
      <c r="N144" s="15"/>
      <c r="O144" s="843" t="s">
        <v>277</v>
      </c>
      <c r="P144" s="843"/>
      <c r="Q144" s="843"/>
      <c r="R144" s="843"/>
    </row>
    <row r="145" spans="1:18" s="7" customFormat="1" ht="13.5" customHeight="1" x14ac:dyDescent="0.2">
      <c r="A145" s="844"/>
      <c r="B145" s="844"/>
      <c r="C145" s="83"/>
      <c r="D145" s="843" t="s">
        <v>278</v>
      </c>
      <c r="E145" s="843"/>
      <c r="H145" s="843" t="s">
        <v>279</v>
      </c>
      <c r="I145" s="843"/>
      <c r="J145" s="843"/>
      <c r="K145" s="363"/>
      <c r="L145" s="794"/>
      <c r="N145" s="109"/>
      <c r="O145" s="843"/>
      <c r="P145" s="843"/>
      <c r="Q145" s="843"/>
      <c r="R145" s="843"/>
    </row>
    <row r="146" spans="1:18" s="7" customFormat="1" ht="13.5" customHeight="1" x14ac:dyDescent="0.2">
      <c r="A146" s="31"/>
      <c r="B146" s="15"/>
      <c r="C146" s="109" t="s">
        <v>22</v>
      </c>
      <c r="D146" s="15"/>
      <c r="E146" s="32"/>
      <c r="F146" s="32"/>
      <c r="G146" s="32"/>
      <c r="H146" s="29"/>
      <c r="I146" s="29"/>
      <c r="J146" s="32"/>
      <c r="K146" s="15"/>
      <c r="L146" s="791"/>
      <c r="M146" s="110"/>
      <c r="N146" s="109"/>
      <c r="O146" s="109"/>
      <c r="P146" s="109"/>
      <c r="Q146" s="109"/>
      <c r="R146" s="564"/>
    </row>
    <row r="147" spans="1:18" s="7" customFormat="1" ht="13.5" customHeight="1" x14ac:dyDescent="0.2">
      <c r="A147" s="843"/>
      <c r="B147" s="843"/>
      <c r="C147" s="110"/>
      <c r="D147" s="109"/>
      <c r="E147" s="109"/>
      <c r="F147" s="15"/>
      <c r="G147" s="15"/>
      <c r="H147" s="15"/>
      <c r="I147" s="15"/>
      <c r="J147" s="110"/>
      <c r="K147" s="110"/>
      <c r="L147" s="793"/>
      <c r="M147" s="110"/>
      <c r="N147" s="110"/>
      <c r="O147" s="110"/>
      <c r="P147" s="110"/>
      <c r="Q147" s="110"/>
      <c r="R147" s="244"/>
    </row>
    <row r="148" spans="1:18" s="7" customFormat="1" ht="13.5" customHeight="1" x14ac:dyDescent="0.2">
      <c r="A148" s="6"/>
      <c r="B148" s="9"/>
      <c r="C148" s="44"/>
      <c r="D148" s="11"/>
      <c r="E148" s="9"/>
      <c r="F148" s="9"/>
      <c r="G148" s="9"/>
      <c r="H148" s="9"/>
      <c r="I148" s="9"/>
      <c r="J148" s="9"/>
      <c r="K148" s="9"/>
      <c r="L148" s="775"/>
      <c r="M148" s="48"/>
      <c r="N148" s="9"/>
      <c r="O148" s="9"/>
      <c r="P148" s="9"/>
      <c r="Q148" s="9"/>
      <c r="R148" s="265"/>
    </row>
    <row r="149" spans="1:18" s="7" customFormat="1" ht="13.5" customHeight="1" x14ac:dyDescent="0.2">
      <c r="A149" s="6"/>
      <c r="B149" s="9"/>
      <c r="C149" s="44"/>
      <c r="D149" s="11"/>
      <c r="E149" s="9"/>
      <c r="F149" s="9"/>
      <c r="G149" s="9"/>
      <c r="H149" s="9"/>
      <c r="I149" s="9"/>
      <c r="J149" s="9"/>
      <c r="K149" s="9"/>
      <c r="L149" s="775"/>
      <c r="M149" s="48"/>
      <c r="N149" s="9"/>
      <c r="O149" s="9"/>
      <c r="P149" s="9"/>
      <c r="Q149" s="9"/>
      <c r="R149" s="265"/>
    </row>
    <row r="150" spans="1:18" s="7" customFormat="1" ht="13.5" customHeight="1" x14ac:dyDescent="0.2">
      <c r="A150" s="6"/>
      <c r="B150" s="9"/>
      <c r="C150" s="44"/>
      <c r="D150" s="11"/>
      <c r="E150" s="9"/>
      <c r="F150" s="9"/>
      <c r="G150" s="9"/>
      <c r="H150" s="9"/>
      <c r="I150" s="9"/>
      <c r="J150" s="9"/>
      <c r="K150" s="9"/>
      <c r="L150" s="775"/>
      <c r="M150" s="48"/>
      <c r="N150" s="9"/>
      <c r="O150" s="9"/>
      <c r="P150" s="9"/>
      <c r="Q150" s="9"/>
      <c r="R150" s="265"/>
    </row>
    <row r="151" spans="1:18" s="7" customFormat="1" ht="13.5" customHeight="1" x14ac:dyDescent="0.2">
      <c r="A151" s="6"/>
      <c r="B151" s="9"/>
      <c r="C151" s="44"/>
      <c r="D151" s="11"/>
      <c r="E151" s="9"/>
      <c r="F151" s="9"/>
      <c r="G151" s="9"/>
      <c r="H151" s="9"/>
      <c r="I151" s="9"/>
      <c r="J151" s="9"/>
      <c r="K151" s="9"/>
      <c r="L151" s="775"/>
      <c r="M151" s="48"/>
      <c r="N151" s="9"/>
      <c r="O151" s="9"/>
      <c r="P151" s="9"/>
      <c r="Q151" s="9"/>
      <c r="R151" s="265"/>
    </row>
    <row r="152" spans="1:18" s="7" customFormat="1" ht="13.5" customHeight="1" x14ac:dyDescent="0.2">
      <c r="A152" s="6"/>
      <c r="B152" s="9"/>
      <c r="C152" s="44"/>
      <c r="D152" s="11"/>
      <c r="E152" s="9"/>
      <c r="F152" s="9"/>
      <c r="G152" s="9"/>
      <c r="H152" s="9"/>
      <c r="I152" s="9"/>
      <c r="J152" s="9"/>
      <c r="K152" s="9"/>
      <c r="L152" s="775"/>
      <c r="M152" s="48"/>
      <c r="N152" s="9"/>
      <c r="O152" s="9"/>
      <c r="P152" s="9"/>
      <c r="Q152" s="9"/>
      <c r="R152" s="265"/>
    </row>
    <row r="153" spans="1:18" s="7" customFormat="1" ht="13.5" customHeight="1" x14ac:dyDescent="0.2">
      <c r="A153" s="6"/>
      <c r="B153" s="9"/>
      <c r="C153" s="44"/>
      <c r="D153" s="11"/>
      <c r="E153" s="9"/>
      <c r="F153" s="9"/>
      <c r="G153" s="9"/>
      <c r="H153" s="9"/>
      <c r="I153" s="9"/>
      <c r="J153" s="9"/>
      <c r="K153" s="9"/>
      <c r="L153" s="775"/>
      <c r="M153" s="48"/>
      <c r="N153" s="9"/>
      <c r="O153" s="9"/>
      <c r="P153" s="9"/>
      <c r="Q153" s="9"/>
      <c r="R153" s="265"/>
    </row>
    <row r="154" spans="1:18" s="7" customFormat="1" ht="13.5" customHeight="1" x14ac:dyDescent="0.2">
      <c r="A154" s="6"/>
      <c r="B154" s="9"/>
      <c r="C154" s="44"/>
      <c r="D154" s="11"/>
      <c r="E154" s="9"/>
      <c r="F154" s="9"/>
      <c r="G154" s="9"/>
      <c r="H154" s="9"/>
      <c r="I154" s="9"/>
      <c r="J154" s="9"/>
      <c r="K154" s="9"/>
      <c r="L154" s="775"/>
      <c r="M154" s="48"/>
      <c r="N154" s="9"/>
      <c r="O154" s="9"/>
      <c r="P154" s="9"/>
      <c r="Q154" s="9"/>
      <c r="R154" s="265"/>
    </row>
    <row r="155" spans="1:18" s="7" customFormat="1" ht="13.5" customHeight="1" x14ac:dyDescent="0.2">
      <c r="A155" s="6"/>
      <c r="B155" s="9"/>
      <c r="C155" s="44"/>
      <c r="D155" s="11"/>
      <c r="E155" s="9"/>
      <c r="F155" s="9"/>
      <c r="G155" s="9"/>
      <c r="H155" s="9"/>
      <c r="I155" s="9"/>
      <c r="J155" s="9"/>
      <c r="K155" s="9"/>
      <c r="L155" s="775"/>
      <c r="M155" s="48"/>
      <c r="N155" s="9"/>
      <c r="O155" s="9"/>
      <c r="P155" s="9"/>
      <c r="Q155" s="9"/>
      <c r="R155" s="265"/>
    </row>
    <row r="156" spans="1:18" s="7" customFormat="1" ht="13.5" customHeight="1" x14ac:dyDescent="0.2">
      <c r="A156" s="6"/>
      <c r="B156" s="9"/>
      <c r="C156" s="44"/>
      <c r="D156" s="11"/>
      <c r="E156" s="9"/>
      <c r="F156" s="9"/>
      <c r="G156" s="9"/>
      <c r="H156" s="9"/>
      <c r="I156" s="9"/>
      <c r="J156" s="9"/>
      <c r="K156" s="9"/>
      <c r="L156" s="775"/>
      <c r="M156" s="48"/>
      <c r="N156" s="9"/>
      <c r="O156" s="9"/>
      <c r="P156" s="9"/>
      <c r="Q156" s="9"/>
      <c r="R156" s="265"/>
    </row>
    <row r="157" spans="1:18" s="7" customFormat="1" ht="13.5" customHeight="1" x14ac:dyDescent="0.2">
      <c r="A157" s="6"/>
      <c r="B157" s="9"/>
      <c r="C157" s="44"/>
      <c r="D157" s="11"/>
      <c r="E157" s="9"/>
      <c r="F157" s="9"/>
      <c r="G157" s="9"/>
      <c r="H157" s="9"/>
      <c r="I157" s="9"/>
      <c r="J157" s="9"/>
      <c r="K157" s="9"/>
      <c r="L157" s="775"/>
      <c r="M157" s="48"/>
      <c r="N157" s="9"/>
      <c r="O157" s="9"/>
      <c r="P157" s="9"/>
      <c r="Q157" s="9"/>
      <c r="R157" s="265"/>
    </row>
    <row r="158" spans="1:18" s="7" customFormat="1" ht="13.5" customHeight="1" x14ac:dyDescent="0.2">
      <c r="A158" s="6"/>
      <c r="B158" s="9"/>
      <c r="C158" s="44"/>
      <c r="D158" s="11"/>
      <c r="E158" s="9"/>
      <c r="F158" s="9"/>
      <c r="G158" s="9"/>
      <c r="H158" s="9"/>
      <c r="I158" s="9"/>
      <c r="J158" s="9"/>
      <c r="K158" s="9"/>
      <c r="L158" s="775"/>
      <c r="M158" s="48"/>
      <c r="N158" s="9"/>
      <c r="O158" s="9"/>
      <c r="P158" s="9"/>
      <c r="Q158" s="9"/>
      <c r="R158" s="265"/>
    </row>
    <row r="159" spans="1:18" s="7" customFormat="1" ht="13.5" customHeight="1" x14ac:dyDescent="0.2">
      <c r="A159" s="6"/>
      <c r="B159" s="9"/>
      <c r="C159" s="44"/>
      <c r="D159" s="11"/>
      <c r="E159" s="9"/>
      <c r="F159" s="9"/>
      <c r="G159" s="9"/>
      <c r="H159" s="9"/>
      <c r="I159" s="9"/>
      <c r="J159" s="9"/>
      <c r="K159" s="9"/>
      <c r="L159" s="775"/>
      <c r="M159" s="48"/>
      <c r="N159" s="9"/>
      <c r="O159" s="9"/>
      <c r="P159" s="9"/>
      <c r="Q159" s="9"/>
      <c r="R159" s="265"/>
    </row>
    <row r="160" spans="1:18" s="7" customFormat="1" ht="13.5" customHeight="1" x14ac:dyDescent="0.2">
      <c r="A160" s="6"/>
      <c r="B160" s="9"/>
      <c r="C160" s="44"/>
      <c r="D160" s="11"/>
      <c r="E160" s="9"/>
      <c r="F160" s="9"/>
      <c r="G160" s="9"/>
      <c r="H160" s="9"/>
      <c r="I160" s="9"/>
      <c r="J160" s="9"/>
      <c r="K160" s="9"/>
      <c r="L160" s="775"/>
      <c r="M160" s="48"/>
      <c r="N160" s="9"/>
      <c r="O160" s="9"/>
      <c r="P160" s="9"/>
      <c r="Q160" s="9"/>
      <c r="R160" s="265"/>
    </row>
    <row r="161" spans="1:18" s="7" customFormat="1" ht="13.5" customHeight="1" x14ac:dyDescent="0.2">
      <c r="A161" s="6"/>
      <c r="B161" s="9"/>
      <c r="C161" s="44"/>
      <c r="D161" s="11"/>
      <c r="E161" s="9"/>
      <c r="F161" s="9"/>
      <c r="G161" s="9"/>
      <c r="H161" s="9"/>
      <c r="I161" s="9"/>
      <c r="J161" s="9"/>
      <c r="K161" s="9"/>
      <c r="L161" s="775"/>
      <c r="M161" s="48"/>
      <c r="N161" s="9"/>
      <c r="O161" s="9"/>
      <c r="P161" s="9"/>
      <c r="Q161" s="9"/>
      <c r="R161" s="265"/>
    </row>
    <row r="162" spans="1:18" s="7" customFormat="1" ht="13.5" customHeight="1" x14ac:dyDescent="0.2">
      <c r="A162" s="6"/>
      <c r="B162" s="9"/>
      <c r="C162" s="44"/>
      <c r="D162" s="11"/>
      <c r="E162" s="9"/>
      <c r="F162" s="9"/>
      <c r="G162" s="9"/>
      <c r="H162" s="9"/>
      <c r="I162" s="9"/>
      <c r="J162" s="9"/>
      <c r="K162" s="9"/>
      <c r="L162" s="775"/>
      <c r="M162" s="48"/>
      <c r="N162" s="9"/>
      <c r="O162" s="9"/>
      <c r="P162" s="9"/>
      <c r="Q162" s="9"/>
      <c r="R162" s="265"/>
    </row>
    <row r="163" spans="1:18" s="7" customFormat="1" ht="13.5" customHeight="1" x14ac:dyDescent="0.2">
      <c r="A163" s="6"/>
      <c r="B163" s="9"/>
      <c r="C163" s="44"/>
      <c r="D163" s="11"/>
      <c r="E163" s="9"/>
      <c r="F163" s="9"/>
      <c r="G163" s="9"/>
      <c r="H163" s="9"/>
      <c r="I163" s="9"/>
      <c r="J163" s="9"/>
      <c r="K163" s="9"/>
      <c r="L163" s="775"/>
      <c r="M163" s="48"/>
      <c r="N163" s="9"/>
      <c r="O163" s="9"/>
      <c r="P163" s="9"/>
      <c r="Q163" s="9"/>
      <c r="R163" s="265"/>
    </row>
    <row r="164" spans="1:18" s="7" customFormat="1" ht="13.5" customHeight="1" x14ac:dyDescent="0.2">
      <c r="A164" s="6"/>
      <c r="B164" s="9"/>
      <c r="C164" s="44"/>
      <c r="D164" s="11"/>
      <c r="E164" s="9"/>
      <c r="F164" s="9"/>
      <c r="G164" s="9"/>
      <c r="H164" s="9"/>
      <c r="I164" s="9"/>
      <c r="J164" s="9"/>
      <c r="K164" s="9"/>
      <c r="L164" s="775"/>
      <c r="M164" s="48"/>
      <c r="N164" s="9"/>
      <c r="O164" s="9"/>
      <c r="P164" s="9"/>
      <c r="Q164" s="9"/>
      <c r="R164" s="265"/>
    </row>
    <row r="165" spans="1:18" s="7" customFormat="1" ht="13.5" customHeight="1" x14ac:dyDescent="0.2">
      <c r="A165" s="6"/>
      <c r="B165" s="9"/>
      <c r="C165" s="44"/>
      <c r="D165" s="11"/>
      <c r="E165" s="9"/>
      <c r="F165" s="9"/>
      <c r="G165" s="9"/>
      <c r="H165" s="9"/>
      <c r="I165" s="9"/>
      <c r="J165" s="9"/>
      <c r="K165" s="9"/>
      <c r="L165" s="775"/>
      <c r="M165" s="48"/>
      <c r="N165" s="9"/>
      <c r="O165" s="9"/>
      <c r="P165" s="9"/>
      <c r="Q165" s="9"/>
      <c r="R165" s="265"/>
    </row>
    <row r="166" spans="1:18" s="7" customFormat="1" ht="13.5" customHeight="1" x14ac:dyDescent="0.2">
      <c r="A166" s="6"/>
      <c r="B166" s="9"/>
      <c r="C166" s="44"/>
      <c r="D166" s="11"/>
      <c r="E166" s="9"/>
      <c r="F166" s="9"/>
      <c r="G166" s="9"/>
      <c r="H166" s="9"/>
      <c r="I166" s="9"/>
      <c r="J166" s="9"/>
      <c r="K166" s="9"/>
      <c r="L166" s="775"/>
      <c r="M166" s="48"/>
      <c r="N166" s="9"/>
      <c r="O166" s="9"/>
      <c r="P166" s="9"/>
      <c r="Q166" s="9"/>
      <c r="R166" s="265"/>
    </row>
    <row r="167" spans="1:18" s="7" customFormat="1" ht="13.5" customHeight="1" x14ac:dyDescent="0.2">
      <c r="A167" s="6"/>
      <c r="B167" s="9"/>
      <c r="C167" s="44"/>
      <c r="D167" s="11"/>
      <c r="E167" s="9"/>
      <c r="F167" s="9"/>
      <c r="G167" s="9"/>
      <c r="H167" s="9"/>
      <c r="I167" s="9"/>
      <c r="J167" s="9"/>
      <c r="K167" s="9"/>
      <c r="L167" s="775"/>
      <c r="M167" s="48"/>
      <c r="N167" s="9"/>
      <c r="O167" s="9"/>
      <c r="P167" s="9"/>
      <c r="Q167" s="9"/>
      <c r="R167" s="265"/>
    </row>
    <row r="168" spans="1:18" s="7" customFormat="1" ht="13.5" customHeight="1" x14ac:dyDescent="0.2">
      <c r="A168" s="6"/>
      <c r="B168" s="9"/>
      <c r="C168" s="44"/>
      <c r="D168" s="11"/>
      <c r="E168" s="9"/>
      <c r="F168" s="9"/>
      <c r="G168" s="9"/>
      <c r="H168" s="9"/>
      <c r="I168" s="9"/>
      <c r="J168" s="9"/>
      <c r="K168" s="9"/>
      <c r="L168" s="775"/>
      <c r="M168" s="48"/>
      <c r="N168" s="9"/>
      <c r="O168" s="9"/>
      <c r="P168" s="9"/>
      <c r="Q168" s="9"/>
      <c r="R168" s="265"/>
    </row>
    <row r="169" spans="1:18" s="7" customFormat="1" ht="13.5" customHeight="1" x14ac:dyDescent="0.2">
      <c r="A169" s="6"/>
      <c r="B169" s="9"/>
      <c r="C169" s="44"/>
      <c r="D169" s="11"/>
      <c r="E169" s="9"/>
      <c r="F169" s="9"/>
      <c r="G169" s="9"/>
      <c r="H169" s="9"/>
      <c r="I169" s="9"/>
      <c r="J169" s="9"/>
      <c r="K169" s="9"/>
      <c r="L169" s="775"/>
      <c r="M169" s="48"/>
      <c r="N169" s="9"/>
      <c r="O169" s="9"/>
      <c r="P169" s="9"/>
      <c r="Q169" s="9"/>
      <c r="R169" s="265"/>
    </row>
    <row r="170" spans="1:18" s="7" customFormat="1" ht="13.5" customHeight="1" x14ac:dyDescent="0.2">
      <c r="A170" s="6"/>
      <c r="B170" s="9"/>
      <c r="C170" s="44"/>
      <c r="D170" s="11"/>
      <c r="E170" s="9"/>
      <c r="F170" s="9"/>
      <c r="G170" s="9"/>
      <c r="H170" s="9"/>
      <c r="I170" s="9"/>
      <c r="J170" s="9"/>
      <c r="K170" s="9"/>
      <c r="L170" s="775"/>
      <c r="M170" s="48"/>
      <c r="N170" s="9"/>
      <c r="O170" s="9"/>
      <c r="P170" s="9"/>
      <c r="Q170" s="9"/>
      <c r="R170" s="265"/>
    </row>
    <row r="171" spans="1:18" s="7" customFormat="1" ht="13.5" customHeight="1" x14ac:dyDescent="0.2">
      <c r="A171" s="6"/>
      <c r="B171" s="9"/>
      <c r="C171" s="44"/>
      <c r="D171" s="11"/>
      <c r="E171" s="9"/>
      <c r="F171" s="9"/>
      <c r="G171" s="9"/>
      <c r="H171" s="9"/>
      <c r="I171" s="9"/>
      <c r="J171" s="9"/>
      <c r="K171" s="9"/>
      <c r="L171" s="775"/>
      <c r="M171" s="48"/>
      <c r="N171" s="9"/>
      <c r="O171" s="9"/>
      <c r="P171" s="9"/>
      <c r="Q171" s="9"/>
      <c r="R171" s="265"/>
    </row>
    <row r="172" spans="1:18" s="7" customFormat="1" ht="13.5" customHeight="1" x14ac:dyDescent="0.2">
      <c r="A172" s="6"/>
      <c r="B172" s="9"/>
      <c r="C172" s="44"/>
      <c r="D172" s="11"/>
      <c r="E172" s="9"/>
      <c r="F172" s="9"/>
      <c r="G172" s="9"/>
      <c r="H172" s="9"/>
      <c r="I172" s="9"/>
      <c r="J172" s="9"/>
      <c r="K172" s="9"/>
      <c r="L172" s="775"/>
      <c r="M172" s="48"/>
      <c r="N172" s="9"/>
      <c r="O172" s="9"/>
      <c r="P172" s="9"/>
      <c r="Q172" s="9"/>
      <c r="R172" s="265"/>
    </row>
    <row r="173" spans="1:18" s="7" customFormat="1" ht="13.5" customHeight="1" x14ac:dyDescent="0.2">
      <c r="A173" s="6"/>
      <c r="B173" s="9"/>
      <c r="C173" s="44"/>
      <c r="D173" s="11"/>
      <c r="E173" s="9"/>
      <c r="F173" s="9"/>
      <c r="G173" s="9"/>
      <c r="H173" s="9"/>
      <c r="I173" s="9"/>
      <c r="J173" s="9"/>
      <c r="K173" s="9"/>
      <c r="L173" s="775"/>
      <c r="M173" s="48"/>
      <c r="N173" s="9"/>
      <c r="O173" s="9"/>
      <c r="P173" s="9"/>
      <c r="Q173" s="9"/>
      <c r="R173" s="265"/>
    </row>
    <row r="174" spans="1:18" s="7" customFormat="1" ht="13.5" customHeight="1" x14ac:dyDescent="0.2">
      <c r="A174" s="6"/>
      <c r="B174" s="9"/>
      <c r="C174" s="44"/>
      <c r="D174" s="11"/>
      <c r="E174" s="9"/>
      <c r="F174" s="9"/>
      <c r="G174" s="9"/>
      <c r="H174" s="9"/>
      <c r="I174" s="9"/>
      <c r="J174" s="9"/>
      <c r="K174" s="9"/>
      <c r="L174" s="775"/>
      <c r="M174" s="48"/>
      <c r="N174" s="9"/>
      <c r="O174" s="9"/>
      <c r="P174" s="9"/>
      <c r="Q174" s="9"/>
      <c r="R174" s="265"/>
    </row>
    <row r="175" spans="1:18" s="7" customFormat="1" ht="13.5" customHeight="1" x14ac:dyDescent="0.2">
      <c r="A175" s="6"/>
      <c r="B175" s="9"/>
      <c r="C175" s="44"/>
      <c r="D175" s="11"/>
      <c r="E175" s="9"/>
      <c r="F175" s="9"/>
      <c r="G175" s="9"/>
      <c r="H175" s="9"/>
      <c r="I175" s="9"/>
      <c r="J175" s="9"/>
      <c r="K175" s="9"/>
      <c r="L175" s="775"/>
      <c r="M175" s="48"/>
      <c r="N175" s="9"/>
      <c r="O175" s="9"/>
      <c r="P175" s="9"/>
      <c r="Q175" s="9"/>
      <c r="R175" s="265"/>
    </row>
    <row r="176" spans="1:18" s="7" customFormat="1" ht="13.5" customHeight="1" x14ac:dyDescent="0.2">
      <c r="A176" s="6"/>
      <c r="B176" s="9"/>
      <c r="C176" s="44"/>
      <c r="D176" s="11"/>
      <c r="E176" s="9"/>
      <c r="F176" s="9"/>
      <c r="G176" s="9"/>
      <c r="H176" s="9"/>
      <c r="I176" s="9"/>
      <c r="J176" s="9"/>
      <c r="K176" s="9"/>
      <c r="L176" s="775"/>
      <c r="M176" s="48"/>
      <c r="N176" s="9"/>
      <c r="O176" s="9"/>
      <c r="P176" s="9"/>
      <c r="Q176" s="9"/>
      <c r="R176" s="265"/>
    </row>
    <row r="177" spans="1:18" s="7" customFormat="1" ht="13.5" customHeight="1" x14ac:dyDescent="0.2">
      <c r="A177" s="6"/>
      <c r="B177" s="9"/>
      <c r="C177" s="44"/>
      <c r="D177" s="11"/>
      <c r="E177" s="9"/>
      <c r="F177" s="9"/>
      <c r="G177" s="9"/>
      <c r="H177" s="9"/>
      <c r="I177" s="9"/>
      <c r="J177" s="9"/>
      <c r="K177" s="9"/>
      <c r="L177" s="775"/>
      <c r="M177" s="48"/>
      <c r="N177" s="9"/>
      <c r="O177" s="9"/>
      <c r="P177" s="9"/>
      <c r="Q177" s="9"/>
      <c r="R177" s="265"/>
    </row>
    <row r="178" spans="1:18" s="7" customFormat="1" ht="13.5" customHeight="1" x14ac:dyDescent="0.2">
      <c r="A178" s="6"/>
      <c r="B178" s="9"/>
      <c r="C178" s="44"/>
      <c r="D178" s="11"/>
      <c r="E178" s="9"/>
      <c r="F178" s="9"/>
      <c r="G178" s="9"/>
      <c r="H178" s="9"/>
      <c r="I178" s="9"/>
      <c r="J178" s="9"/>
      <c r="K178" s="9"/>
      <c r="L178" s="775"/>
      <c r="M178" s="48"/>
      <c r="N178" s="9"/>
      <c r="O178" s="9"/>
      <c r="P178" s="9"/>
      <c r="Q178" s="9"/>
      <c r="R178" s="265"/>
    </row>
    <row r="179" spans="1:18" s="7" customFormat="1" ht="13.5" customHeight="1" x14ac:dyDescent="0.2">
      <c r="A179" s="6"/>
      <c r="B179" s="9"/>
      <c r="C179" s="44"/>
      <c r="D179" s="11"/>
      <c r="E179" s="9"/>
      <c r="F179" s="9"/>
      <c r="G179" s="9"/>
      <c r="H179" s="9"/>
      <c r="I179" s="9"/>
      <c r="J179" s="9"/>
      <c r="K179" s="9"/>
      <c r="L179" s="775"/>
      <c r="M179" s="48"/>
      <c r="N179" s="9"/>
      <c r="O179" s="9"/>
      <c r="P179" s="9"/>
      <c r="Q179" s="9"/>
      <c r="R179" s="265"/>
    </row>
    <row r="180" spans="1:18" s="7" customFormat="1" ht="13.5" customHeight="1" x14ac:dyDescent="0.2">
      <c r="A180" s="6"/>
      <c r="B180" s="9"/>
      <c r="C180" s="44"/>
      <c r="D180" s="11"/>
      <c r="E180" s="9"/>
      <c r="F180" s="9"/>
      <c r="G180" s="9"/>
      <c r="H180" s="9"/>
      <c r="I180" s="9"/>
      <c r="J180" s="9"/>
      <c r="K180" s="9"/>
      <c r="L180" s="775"/>
      <c r="M180" s="48"/>
      <c r="N180" s="9"/>
      <c r="O180" s="9"/>
      <c r="P180" s="9"/>
      <c r="Q180" s="9"/>
      <c r="R180" s="265"/>
    </row>
    <row r="181" spans="1:18" s="7" customFormat="1" ht="13.5" customHeight="1" x14ac:dyDescent="0.2">
      <c r="A181" s="6"/>
      <c r="B181" s="9"/>
      <c r="C181" s="44"/>
      <c r="D181" s="11"/>
      <c r="E181" s="9"/>
      <c r="F181" s="9"/>
      <c r="G181" s="9"/>
      <c r="H181" s="9"/>
      <c r="I181" s="9"/>
      <c r="J181" s="9"/>
      <c r="K181" s="9"/>
      <c r="L181" s="775"/>
      <c r="M181" s="48"/>
      <c r="N181" s="9"/>
      <c r="O181" s="9"/>
      <c r="P181" s="9"/>
      <c r="Q181" s="9"/>
      <c r="R181" s="265"/>
    </row>
    <row r="182" spans="1:18" s="7" customFormat="1" ht="13.5" customHeight="1" x14ac:dyDescent="0.2">
      <c r="A182" s="6"/>
      <c r="B182" s="9"/>
      <c r="C182" s="44"/>
      <c r="D182" s="11"/>
      <c r="E182" s="9"/>
      <c r="F182" s="9"/>
      <c r="G182" s="9"/>
      <c r="H182" s="9"/>
      <c r="I182" s="9"/>
      <c r="J182" s="9"/>
      <c r="K182" s="9"/>
      <c r="L182" s="775"/>
      <c r="M182" s="48"/>
      <c r="N182" s="9"/>
      <c r="O182" s="9"/>
      <c r="P182" s="9"/>
      <c r="Q182" s="9"/>
      <c r="R182" s="265"/>
    </row>
    <row r="183" spans="1:18" s="7" customFormat="1" ht="13.5" customHeight="1" x14ac:dyDescent="0.2">
      <c r="A183" s="6"/>
      <c r="B183" s="9"/>
      <c r="C183" s="44"/>
      <c r="D183" s="11"/>
      <c r="E183" s="9"/>
      <c r="F183" s="9"/>
      <c r="G183" s="9"/>
      <c r="H183" s="9"/>
      <c r="I183" s="9"/>
      <c r="J183" s="9"/>
      <c r="K183" s="9"/>
      <c r="L183" s="775"/>
      <c r="M183" s="48"/>
      <c r="N183" s="9"/>
      <c r="O183" s="9"/>
      <c r="P183" s="9"/>
      <c r="Q183" s="9"/>
      <c r="R183" s="265"/>
    </row>
    <row r="184" spans="1:18" s="7" customFormat="1" ht="13.5" customHeight="1" x14ac:dyDescent="0.2">
      <c r="A184" s="6"/>
      <c r="B184" s="9"/>
      <c r="C184" s="44"/>
      <c r="D184" s="11"/>
      <c r="E184" s="9"/>
      <c r="F184" s="9"/>
      <c r="G184" s="9"/>
      <c r="H184" s="9"/>
      <c r="I184" s="9"/>
      <c r="J184" s="9"/>
      <c r="K184" s="9"/>
      <c r="L184" s="775"/>
      <c r="M184" s="48"/>
      <c r="N184" s="9"/>
      <c r="O184" s="9"/>
      <c r="P184" s="9"/>
      <c r="Q184" s="9"/>
      <c r="R184" s="265"/>
    </row>
    <row r="185" spans="1:18" s="7" customFormat="1" ht="13.5" customHeight="1" x14ac:dyDescent="0.2">
      <c r="A185" s="6"/>
      <c r="B185" s="9"/>
      <c r="C185" s="44"/>
      <c r="D185" s="11"/>
      <c r="E185" s="9"/>
      <c r="F185" s="9"/>
      <c r="G185" s="9"/>
      <c r="H185" s="9"/>
      <c r="I185" s="9"/>
      <c r="J185" s="9"/>
      <c r="K185" s="9"/>
      <c r="L185" s="775"/>
      <c r="M185" s="48"/>
      <c r="N185" s="9"/>
      <c r="O185" s="9"/>
      <c r="P185" s="9"/>
      <c r="Q185" s="9"/>
      <c r="R185" s="265"/>
    </row>
    <row r="186" spans="1:18" s="7" customFormat="1" ht="13.5" customHeight="1" x14ac:dyDescent="0.2">
      <c r="A186" s="6"/>
      <c r="B186" s="9"/>
      <c r="C186" s="44"/>
      <c r="D186" s="11"/>
      <c r="E186" s="9"/>
      <c r="F186" s="9"/>
      <c r="G186" s="9"/>
      <c r="H186" s="9"/>
      <c r="I186" s="9"/>
      <c r="J186" s="9"/>
      <c r="K186" s="9"/>
      <c r="L186" s="775"/>
      <c r="M186" s="48"/>
      <c r="N186" s="9"/>
      <c r="O186" s="9"/>
      <c r="P186" s="9"/>
      <c r="Q186" s="9"/>
      <c r="R186" s="265"/>
    </row>
    <row r="187" spans="1:18" s="7" customFormat="1" ht="13.5" customHeight="1" x14ac:dyDescent="0.2">
      <c r="A187" s="6"/>
      <c r="B187" s="9"/>
      <c r="C187" s="44"/>
      <c r="D187" s="11"/>
      <c r="E187" s="9"/>
      <c r="F187" s="9"/>
      <c r="G187" s="9"/>
      <c r="H187" s="9"/>
      <c r="I187" s="9"/>
      <c r="J187" s="9"/>
      <c r="K187" s="9"/>
      <c r="L187" s="775"/>
      <c r="M187" s="48"/>
      <c r="N187" s="9"/>
      <c r="O187" s="9"/>
      <c r="P187" s="9"/>
      <c r="Q187" s="9"/>
      <c r="R187" s="265"/>
    </row>
    <row r="188" spans="1:18" s="7" customFormat="1" ht="13.5" customHeight="1" x14ac:dyDescent="0.2">
      <c r="A188" s="6"/>
      <c r="B188" s="9"/>
      <c r="C188" s="44"/>
      <c r="D188" s="11"/>
      <c r="E188" s="9"/>
      <c r="F188" s="9"/>
      <c r="G188" s="9"/>
      <c r="H188" s="9"/>
      <c r="I188" s="9"/>
      <c r="J188" s="9"/>
      <c r="K188" s="9"/>
      <c r="L188" s="775"/>
      <c r="M188" s="48"/>
      <c r="N188" s="9"/>
      <c r="O188" s="9"/>
      <c r="P188" s="9"/>
      <c r="Q188" s="9"/>
      <c r="R188" s="265"/>
    </row>
    <row r="189" spans="1:18" s="7" customFormat="1" ht="13.5" customHeight="1" x14ac:dyDescent="0.2">
      <c r="A189" s="6"/>
      <c r="B189" s="9"/>
      <c r="C189" s="44"/>
      <c r="D189" s="11"/>
      <c r="E189" s="9"/>
      <c r="F189" s="9"/>
      <c r="G189" s="9"/>
      <c r="H189" s="9"/>
      <c r="I189" s="9"/>
      <c r="J189" s="9"/>
      <c r="K189" s="9"/>
      <c r="L189" s="775"/>
      <c r="M189" s="48"/>
      <c r="N189" s="9"/>
      <c r="O189" s="9"/>
      <c r="P189" s="9"/>
      <c r="Q189" s="9"/>
      <c r="R189" s="265"/>
    </row>
    <row r="190" spans="1:18" s="7" customFormat="1" ht="13.5" customHeight="1" x14ac:dyDescent="0.2">
      <c r="A190" s="6"/>
      <c r="B190" s="9"/>
      <c r="C190" s="44"/>
      <c r="D190" s="11"/>
      <c r="E190" s="9"/>
      <c r="F190" s="9"/>
      <c r="G190" s="9"/>
      <c r="H190" s="9"/>
      <c r="I190" s="9"/>
      <c r="J190" s="9"/>
      <c r="K190" s="9"/>
      <c r="L190" s="775"/>
      <c r="M190" s="48"/>
      <c r="N190" s="9"/>
      <c r="O190" s="9"/>
      <c r="P190" s="9"/>
      <c r="Q190" s="9"/>
      <c r="R190" s="265"/>
    </row>
    <row r="191" spans="1:18" s="7" customFormat="1" ht="13.5" customHeight="1" x14ac:dyDescent="0.2">
      <c r="A191" s="6"/>
      <c r="B191" s="9"/>
      <c r="C191" s="44"/>
      <c r="D191" s="11"/>
      <c r="E191" s="9"/>
      <c r="F191" s="9"/>
      <c r="G191" s="9"/>
      <c r="H191" s="9"/>
      <c r="I191" s="9"/>
      <c r="J191" s="9"/>
      <c r="K191" s="9"/>
      <c r="L191" s="775"/>
      <c r="M191" s="48"/>
      <c r="N191" s="9"/>
      <c r="O191" s="9"/>
      <c r="P191" s="9"/>
      <c r="Q191" s="9"/>
      <c r="R191" s="265"/>
    </row>
    <row r="192" spans="1:18" s="7" customFormat="1" ht="13.5" customHeight="1" x14ac:dyDescent="0.2">
      <c r="A192" s="6"/>
      <c r="B192" s="9"/>
      <c r="C192" s="44"/>
      <c r="D192" s="11"/>
      <c r="E192" s="9"/>
      <c r="F192" s="9"/>
      <c r="G192" s="9"/>
      <c r="H192" s="9"/>
      <c r="I192" s="9"/>
      <c r="J192" s="9"/>
      <c r="K192" s="9"/>
      <c r="L192" s="775"/>
      <c r="M192" s="48"/>
      <c r="N192" s="9"/>
      <c r="O192" s="9"/>
      <c r="P192" s="9"/>
      <c r="Q192" s="9"/>
      <c r="R192" s="265"/>
    </row>
    <row r="193" spans="1:18" s="7" customFormat="1" ht="13.5" customHeight="1" x14ac:dyDescent="0.2">
      <c r="A193" s="6"/>
      <c r="B193" s="9"/>
      <c r="C193" s="44"/>
      <c r="D193" s="11"/>
      <c r="E193" s="9"/>
      <c r="F193" s="9"/>
      <c r="G193" s="9"/>
      <c r="H193" s="9"/>
      <c r="I193" s="9"/>
      <c r="J193" s="9"/>
      <c r="K193" s="9"/>
      <c r="L193" s="775"/>
      <c r="M193" s="48"/>
      <c r="N193" s="9"/>
      <c r="O193" s="9"/>
      <c r="P193" s="9"/>
      <c r="Q193" s="9"/>
      <c r="R193" s="265"/>
    </row>
    <row r="194" spans="1:18" s="7" customFormat="1" ht="13.5" customHeight="1" x14ac:dyDescent="0.2">
      <c r="A194" s="6"/>
      <c r="B194" s="9"/>
      <c r="C194" s="44"/>
      <c r="D194" s="11"/>
      <c r="E194" s="9"/>
      <c r="F194" s="9"/>
      <c r="G194" s="9"/>
      <c r="H194" s="9"/>
      <c r="I194" s="9"/>
      <c r="J194" s="9"/>
      <c r="K194" s="9"/>
      <c r="L194" s="775"/>
      <c r="M194" s="48"/>
      <c r="N194" s="9"/>
      <c r="O194" s="9"/>
      <c r="P194" s="9"/>
      <c r="Q194" s="9"/>
      <c r="R194" s="265"/>
    </row>
    <row r="195" spans="1:18" s="7" customFormat="1" ht="13.5" customHeight="1" x14ac:dyDescent="0.2">
      <c r="A195" s="6"/>
      <c r="B195" s="9"/>
      <c r="C195" s="44"/>
      <c r="D195" s="11"/>
      <c r="E195" s="9"/>
      <c r="F195" s="9"/>
      <c r="G195" s="9"/>
      <c r="H195" s="9"/>
      <c r="I195" s="9"/>
      <c r="J195" s="9"/>
      <c r="K195" s="9"/>
      <c r="L195" s="775"/>
      <c r="M195" s="48"/>
      <c r="N195" s="9"/>
      <c r="O195" s="9"/>
      <c r="P195" s="9"/>
      <c r="Q195" s="9"/>
      <c r="R195" s="265"/>
    </row>
    <row r="196" spans="1:18" s="7" customFormat="1" ht="13.5" customHeight="1" x14ac:dyDescent="0.2">
      <c r="A196" s="6"/>
      <c r="B196" s="9"/>
      <c r="C196" s="44"/>
      <c r="D196" s="11"/>
      <c r="E196" s="9"/>
      <c r="F196" s="9"/>
      <c r="G196" s="9"/>
      <c r="H196" s="9"/>
      <c r="I196" s="9"/>
      <c r="J196" s="9"/>
      <c r="K196" s="9"/>
      <c r="L196" s="775"/>
      <c r="M196" s="48"/>
      <c r="N196" s="9"/>
      <c r="O196" s="9"/>
      <c r="P196" s="9"/>
      <c r="Q196" s="9"/>
      <c r="R196" s="265"/>
    </row>
    <row r="197" spans="1:18" s="7" customFormat="1" ht="13.5" customHeight="1" x14ac:dyDescent="0.2">
      <c r="A197" s="6"/>
      <c r="B197" s="9"/>
      <c r="C197" s="44"/>
      <c r="D197" s="11"/>
      <c r="E197" s="9"/>
      <c r="F197" s="9"/>
      <c r="G197" s="9"/>
      <c r="H197" s="9"/>
      <c r="I197" s="9"/>
      <c r="J197" s="9"/>
      <c r="K197" s="9"/>
      <c r="L197" s="775"/>
      <c r="M197" s="48"/>
      <c r="N197" s="9"/>
      <c r="O197" s="9"/>
      <c r="P197" s="9"/>
      <c r="Q197" s="9"/>
      <c r="R197" s="265"/>
    </row>
    <row r="198" spans="1:18" s="7" customFormat="1" ht="13.5" hidden="1" customHeight="1" x14ac:dyDescent="0.2">
      <c r="A198" s="6"/>
      <c r="B198" s="9"/>
      <c r="C198" s="44"/>
      <c r="D198" s="11"/>
      <c r="E198" s="9"/>
      <c r="F198" s="9"/>
      <c r="G198" s="9"/>
      <c r="H198" s="9"/>
      <c r="I198" s="9"/>
      <c r="J198" s="9"/>
      <c r="K198" s="9"/>
      <c r="L198" s="775"/>
      <c r="M198" s="48"/>
      <c r="N198" s="9"/>
      <c r="O198" s="9"/>
      <c r="P198" s="9"/>
      <c r="Q198" s="9"/>
      <c r="R198" s="265"/>
    </row>
    <row r="199" spans="1:18" s="7" customFormat="1" ht="13.5" hidden="1" customHeight="1" x14ac:dyDescent="0.2">
      <c r="A199" s="6"/>
      <c r="B199" s="9"/>
      <c r="C199" s="44"/>
      <c r="D199" s="11"/>
      <c r="E199" s="9"/>
      <c r="F199" s="9"/>
      <c r="G199" s="9"/>
      <c r="H199" s="9"/>
      <c r="I199" s="9"/>
      <c r="J199" s="9"/>
      <c r="K199" s="9"/>
      <c r="L199" s="775"/>
      <c r="M199" s="48"/>
      <c r="N199" s="9"/>
      <c r="O199" s="9"/>
      <c r="P199" s="9"/>
      <c r="Q199" s="9"/>
      <c r="R199" s="265"/>
    </row>
    <row r="200" spans="1:18" s="7" customFormat="1" ht="13.5" hidden="1" customHeight="1" x14ac:dyDescent="0.2">
      <c r="A200" s="6"/>
      <c r="B200" s="9"/>
      <c r="C200" s="44"/>
      <c r="D200" s="11"/>
      <c r="E200" s="9"/>
      <c r="F200" s="9"/>
      <c r="G200" s="9"/>
      <c r="H200" s="9"/>
      <c r="I200" s="9"/>
      <c r="J200" s="9"/>
      <c r="K200" s="9"/>
      <c r="L200" s="775"/>
      <c r="M200" s="48"/>
      <c r="N200" s="9"/>
      <c r="O200" s="9"/>
      <c r="P200" s="9"/>
      <c r="Q200" s="9"/>
      <c r="R200" s="265"/>
    </row>
    <row r="201" spans="1:18" s="7" customFormat="1" ht="13.5" hidden="1" customHeight="1" x14ac:dyDescent="0.2">
      <c r="A201" s="6"/>
      <c r="B201" s="9"/>
      <c r="C201" s="44"/>
      <c r="D201" s="11"/>
      <c r="E201" s="9"/>
      <c r="F201" s="9"/>
      <c r="G201" s="9"/>
      <c r="H201" s="9"/>
      <c r="I201" s="9"/>
      <c r="J201" s="9"/>
      <c r="K201" s="9"/>
      <c r="L201" s="775"/>
      <c r="M201" s="48"/>
      <c r="N201" s="9"/>
      <c r="O201" s="9"/>
      <c r="P201" s="9"/>
      <c r="Q201" s="9"/>
      <c r="R201" s="265"/>
    </row>
    <row r="202" spans="1:18" s="7" customFormat="1" ht="13.5" customHeight="1" x14ac:dyDescent="0.2">
      <c r="A202" s="6"/>
      <c r="B202" s="9"/>
      <c r="C202" s="44"/>
      <c r="D202" s="11"/>
      <c r="E202" s="9"/>
      <c r="F202" s="9"/>
      <c r="G202" s="9"/>
      <c r="H202" s="9"/>
      <c r="I202" s="9"/>
      <c r="J202" s="9"/>
      <c r="K202" s="9"/>
      <c r="L202" s="775"/>
      <c r="M202" s="48"/>
      <c r="N202" s="9"/>
      <c r="O202" s="9"/>
      <c r="P202" s="9"/>
      <c r="Q202" s="9"/>
      <c r="R202" s="265"/>
    </row>
    <row r="203" spans="1:18" s="7" customFormat="1" ht="13.5" customHeight="1" x14ac:dyDescent="0.2">
      <c r="A203" s="6"/>
      <c r="B203" s="9"/>
      <c r="C203" s="44"/>
      <c r="D203" s="11"/>
      <c r="E203" s="9"/>
      <c r="F203" s="9"/>
      <c r="G203" s="9"/>
      <c r="H203" s="9"/>
      <c r="I203" s="9"/>
      <c r="J203" s="9"/>
      <c r="K203" s="9"/>
      <c r="L203" s="775"/>
      <c r="M203" s="48"/>
      <c r="N203" s="9"/>
      <c r="O203" s="9"/>
      <c r="P203" s="9"/>
      <c r="Q203" s="9"/>
      <c r="R203" s="265"/>
    </row>
    <row r="204" spans="1:18" s="7" customFormat="1" ht="13.5" customHeight="1" x14ac:dyDescent="0.2">
      <c r="A204" s="6"/>
      <c r="B204" s="9"/>
      <c r="C204" s="44"/>
      <c r="D204" s="11"/>
      <c r="E204" s="9"/>
      <c r="F204" s="9"/>
      <c r="G204" s="9"/>
      <c r="H204" s="9"/>
      <c r="I204" s="9"/>
      <c r="J204" s="9"/>
      <c r="K204" s="9"/>
      <c r="L204" s="775"/>
      <c r="M204" s="48"/>
      <c r="N204" s="9"/>
      <c r="O204" s="9"/>
      <c r="P204" s="9"/>
      <c r="Q204" s="9"/>
      <c r="R204" s="265"/>
    </row>
    <row r="205" spans="1:18" s="7" customFormat="1" ht="13.5" customHeight="1" x14ac:dyDescent="0.2">
      <c r="A205" s="6"/>
      <c r="B205" s="9"/>
      <c r="C205" s="44"/>
      <c r="D205" s="11"/>
      <c r="E205" s="9"/>
      <c r="F205" s="9"/>
      <c r="G205" s="9"/>
      <c r="H205" s="9"/>
      <c r="I205" s="9"/>
      <c r="J205" s="9"/>
      <c r="K205" s="9"/>
      <c r="L205" s="775"/>
      <c r="M205" s="48"/>
      <c r="N205" s="9"/>
      <c r="O205" s="9"/>
      <c r="P205" s="9"/>
      <c r="Q205" s="9"/>
      <c r="R205" s="265"/>
    </row>
    <row r="206" spans="1:18" s="7" customFormat="1" ht="13.5" customHeight="1" x14ac:dyDescent="0.2">
      <c r="A206" s="6"/>
      <c r="B206" s="9"/>
      <c r="C206" s="44"/>
      <c r="D206" s="11"/>
      <c r="E206" s="9"/>
      <c r="F206" s="9"/>
      <c r="G206" s="9"/>
      <c r="H206" s="9"/>
      <c r="I206" s="9"/>
      <c r="J206" s="9"/>
      <c r="K206" s="9"/>
      <c r="L206" s="775"/>
      <c r="M206" s="48"/>
      <c r="N206" s="9"/>
      <c r="O206" s="9"/>
      <c r="P206" s="9"/>
      <c r="Q206" s="9"/>
      <c r="R206" s="265"/>
    </row>
    <row r="207" spans="1:18" s="7" customFormat="1" ht="13.5" customHeight="1" x14ac:dyDescent="0.2">
      <c r="A207" s="6"/>
      <c r="B207" s="9"/>
      <c r="C207" s="44"/>
      <c r="D207" s="11"/>
      <c r="E207" s="9"/>
      <c r="F207" s="9"/>
      <c r="G207" s="9"/>
      <c r="H207" s="9"/>
      <c r="I207" s="9"/>
      <c r="J207" s="9"/>
      <c r="K207" s="9"/>
      <c r="L207" s="775"/>
      <c r="M207" s="48"/>
      <c r="N207" s="9"/>
      <c r="O207" s="9"/>
      <c r="P207" s="9"/>
      <c r="Q207" s="9"/>
      <c r="R207" s="265"/>
    </row>
    <row r="208" spans="1:18" s="7" customFormat="1" ht="13.5" customHeight="1" x14ac:dyDescent="0.2">
      <c r="A208" s="6"/>
      <c r="B208" s="9"/>
      <c r="C208" s="44"/>
      <c r="D208" s="11"/>
      <c r="E208" s="9"/>
      <c r="F208" s="9"/>
      <c r="G208" s="9"/>
      <c r="H208" s="9"/>
      <c r="I208" s="9"/>
      <c r="J208" s="9"/>
      <c r="K208" s="9"/>
      <c r="L208" s="775"/>
      <c r="M208" s="48"/>
      <c r="N208" s="9"/>
      <c r="O208" s="9"/>
      <c r="P208" s="9"/>
      <c r="Q208" s="9"/>
      <c r="R208" s="265"/>
    </row>
    <row r="209" spans="1:18" s="7" customFormat="1" ht="13.5" customHeight="1" x14ac:dyDescent="0.2">
      <c r="A209" s="6"/>
      <c r="B209" s="9"/>
      <c r="C209" s="44"/>
      <c r="D209" s="11"/>
      <c r="E209" s="9"/>
      <c r="F209" s="9"/>
      <c r="G209" s="9"/>
      <c r="H209" s="9"/>
      <c r="I209" s="9"/>
      <c r="J209" s="9"/>
      <c r="K209" s="9"/>
      <c r="L209" s="775"/>
      <c r="M209" s="48"/>
      <c r="N209" s="9"/>
      <c r="O209" s="9"/>
      <c r="P209" s="9"/>
      <c r="Q209" s="9"/>
      <c r="R209" s="265"/>
    </row>
    <row r="210" spans="1:18" s="7" customFormat="1" ht="13.5" customHeight="1" x14ac:dyDescent="0.2">
      <c r="A210" s="6"/>
      <c r="B210" s="9"/>
      <c r="C210" s="44"/>
      <c r="D210" s="11"/>
      <c r="E210" s="9"/>
      <c r="F210" s="9"/>
      <c r="G210" s="9"/>
      <c r="H210" s="9"/>
      <c r="I210" s="9"/>
      <c r="J210" s="9"/>
      <c r="K210" s="9"/>
      <c r="L210" s="775"/>
      <c r="M210" s="48"/>
      <c r="N210" s="9"/>
      <c r="O210" s="9"/>
      <c r="P210" s="9"/>
      <c r="Q210" s="9"/>
      <c r="R210" s="265"/>
    </row>
    <row r="211" spans="1:18" s="7" customFormat="1" ht="13.5" customHeight="1" x14ac:dyDescent="0.2">
      <c r="A211" s="6"/>
      <c r="B211" s="9"/>
      <c r="C211" s="44"/>
      <c r="D211" s="11"/>
      <c r="E211" s="9"/>
      <c r="F211" s="9"/>
      <c r="G211" s="9"/>
      <c r="H211" s="9"/>
      <c r="I211" s="9"/>
      <c r="J211" s="9"/>
      <c r="K211" s="9"/>
      <c r="L211" s="775"/>
      <c r="M211" s="48"/>
      <c r="N211" s="9"/>
      <c r="O211" s="9"/>
      <c r="P211" s="9"/>
      <c r="Q211" s="9"/>
      <c r="R211" s="265"/>
    </row>
    <row r="212" spans="1:18" s="7" customFormat="1" ht="13.5" customHeight="1" x14ac:dyDescent="0.2">
      <c r="A212" s="6"/>
      <c r="B212" s="9"/>
      <c r="C212" s="44"/>
      <c r="D212" s="11"/>
      <c r="E212" s="9"/>
      <c r="F212" s="9"/>
      <c r="G212" s="9"/>
      <c r="H212" s="9"/>
      <c r="I212" s="9"/>
      <c r="J212" s="9"/>
      <c r="K212" s="9"/>
      <c r="L212" s="775"/>
      <c r="M212" s="48"/>
      <c r="N212" s="9"/>
      <c r="O212" s="9"/>
      <c r="P212" s="9"/>
      <c r="Q212" s="9"/>
      <c r="R212" s="265"/>
    </row>
    <row r="213" spans="1:18" s="7" customFormat="1" ht="13.5" customHeight="1" x14ac:dyDescent="0.2">
      <c r="A213" s="6"/>
      <c r="B213" s="9"/>
      <c r="C213" s="44"/>
      <c r="D213" s="11"/>
      <c r="E213" s="9"/>
      <c r="F213" s="9"/>
      <c r="G213" s="9"/>
      <c r="H213" s="9"/>
      <c r="I213" s="9"/>
      <c r="J213" s="9"/>
      <c r="K213" s="9"/>
      <c r="L213" s="775"/>
      <c r="M213" s="48"/>
      <c r="N213" s="9"/>
      <c r="O213" s="9"/>
      <c r="P213" s="9"/>
      <c r="Q213" s="9"/>
      <c r="R213" s="265"/>
    </row>
    <row r="214" spans="1:18" s="7" customFormat="1" ht="13.5" customHeight="1" x14ac:dyDescent="0.2">
      <c r="A214" s="6"/>
      <c r="B214" s="9"/>
      <c r="C214" s="44"/>
      <c r="D214" s="11"/>
      <c r="E214" s="9"/>
      <c r="F214" s="9"/>
      <c r="G214" s="9"/>
      <c r="H214" s="9"/>
      <c r="I214" s="9"/>
      <c r="J214" s="9"/>
      <c r="K214" s="9"/>
      <c r="L214" s="775"/>
      <c r="M214" s="48"/>
      <c r="N214" s="9"/>
      <c r="O214" s="9"/>
      <c r="P214" s="9"/>
      <c r="Q214" s="9"/>
      <c r="R214" s="265"/>
    </row>
    <row r="215" spans="1:18" s="7" customFormat="1" ht="13.5" customHeight="1" x14ac:dyDescent="0.2">
      <c r="A215" s="6"/>
      <c r="B215" s="9"/>
      <c r="C215" s="44"/>
      <c r="D215" s="11"/>
      <c r="E215" s="9"/>
      <c r="F215" s="9"/>
      <c r="G215" s="9"/>
      <c r="H215" s="9"/>
      <c r="I215" s="9"/>
      <c r="J215" s="9"/>
      <c r="K215" s="9"/>
      <c r="L215" s="775"/>
      <c r="M215" s="48"/>
      <c r="N215" s="9"/>
      <c r="O215" s="9"/>
      <c r="P215" s="9"/>
      <c r="Q215" s="9"/>
      <c r="R215" s="265"/>
    </row>
    <row r="216" spans="1:18" s="7" customFormat="1" ht="13.5" customHeight="1" x14ac:dyDescent="0.2">
      <c r="A216" s="6"/>
      <c r="B216" s="9"/>
      <c r="C216" s="44"/>
      <c r="D216" s="11"/>
      <c r="E216" s="9"/>
      <c r="F216" s="9"/>
      <c r="G216" s="9"/>
      <c r="H216" s="9"/>
      <c r="I216" s="9"/>
      <c r="J216" s="9"/>
      <c r="K216" s="9"/>
      <c r="L216" s="775"/>
      <c r="M216" s="48"/>
      <c r="N216" s="9"/>
      <c r="O216" s="9"/>
      <c r="P216" s="9"/>
      <c r="Q216" s="9"/>
      <c r="R216" s="265"/>
    </row>
    <row r="217" spans="1:18" s="7" customFormat="1" ht="13.5" customHeight="1" x14ac:dyDescent="0.2">
      <c r="A217" s="6"/>
      <c r="B217" s="9"/>
      <c r="C217" s="44"/>
      <c r="D217" s="11"/>
      <c r="E217" s="9"/>
      <c r="F217" s="9"/>
      <c r="G217" s="9"/>
      <c r="H217" s="9"/>
      <c r="I217" s="9"/>
      <c r="J217" s="9"/>
      <c r="K217" s="9"/>
      <c r="L217" s="775"/>
      <c r="M217" s="48"/>
      <c r="N217" s="9"/>
      <c r="O217" s="9"/>
      <c r="P217" s="9"/>
      <c r="Q217" s="9"/>
      <c r="R217" s="265"/>
    </row>
    <row r="218" spans="1:18" s="7" customFormat="1" ht="13.5" customHeight="1" x14ac:dyDescent="0.2">
      <c r="A218" s="6"/>
      <c r="B218" s="9"/>
      <c r="C218" s="44"/>
      <c r="D218" s="11"/>
      <c r="E218" s="9"/>
      <c r="F218" s="9"/>
      <c r="G218" s="9"/>
      <c r="H218" s="9"/>
      <c r="I218" s="9"/>
      <c r="J218" s="9"/>
      <c r="K218" s="9"/>
      <c r="L218" s="775"/>
      <c r="M218" s="48"/>
      <c r="N218" s="9"/>
      <c r="O218" s="9"/>
      <c r="P218" s="9"/>
      <c r="Q218" s="9"/>
      <c r="R218" s="265"/>
    </row>
    <row r="219" spans="1:18" s="7" customFormat="1" ht="13.5" customHeight="1" x14ac:dyDescent="0.2">
      <c r="A219" s="6"/>
      <c r="B219" s="9"/>
      <c r="C219" s="44"/>
      <c r="D219" s="11"/>
      <c r="E219" s="9"/>
      <c r="F219" s="9"/>
      <c r="G219" s="9"/>
      <c r="H219" s="9"/>
      <c r="I219" s="9"/>
      <c r="J219" s="9"/>
      <c r="K219" s="9"/>
      <c r="L219" s="775"/>
      <c r="M219" s="48"/>
      <c r="N219" s="9"/>
      <c r="O219" s="9"/>
      <c r="P219" s="9"/>
      <c r="Q219" s="9"/>
      <c r="R219" s="265"/>
    </row>
    <row r="220" spans="1:18" s="7" customFormat="1" ht="13.5" customHeight="1" x14ac:dyDescent="0.2">
      <c r="A220" s="6"/>
      <c r="B220" s="9"/>
      <c r="C220" s="44"/>
      <c r="D220" s="11"/>
      <c r="E220" s="9"/>
      <c r="F220" s="9"/>
      <c r="G220" s="9"/>
      <c r="H220" s="9"/>
      <c r="I220" s="9"/>
      <c r="J220" s="9"/>
      <c r="K220" s="9"/>
      <c r="L220" s="775"/>
      <c r="M220" s="48"/>
      <c r="N220" s="9"/>
      <c r="O220" s="9"/>
      <c r="P220" s="9"/>
      <c r="Q220" s="9"/>
      <c r="R220" s="265"/>
    </row>
    <row r="221" spans="1:18" s="7" customFormat="1" ht="13.5" customHeight="1" x14ac:dyDescent="0.2">
      <c r="A221" s="6"/>
      <c r="B221" s="9"/>
      <c r="C221" s="44"/>
      <c r="D221" s="11"/>
      <c r="E221" s="9"/>
      <c r="F221" s="9"/>
      <c r="G221" s="9"/>
      <c r="H221" s="9"/>
      <c r="I221" s="9"/>
      <c r="J221" s="9"/>
      <c r="K221" s="9"/>
      <c r="L221" s="775"/>
      <c r="M221" s="48"/>
      <c r="N221" s="9"/>
      <c r="O221" s="9"/>
      <c r="P221" s="9"/>
      <c r="Q221" s="9"/>
      <c r="R221" s="265"/>
    </row>
    <row r="222" spans="1:18" s="7" customFormat="1" ht="13.5" customHeight="1" x14ac:dyDescent="0.2">
      <c r="A222" s="6"/>
      <c r="B222" s="9"/>
      <c r="C222" s="44"/>
      <c r="D222" s="11"/>
      <c r="E222" s="9"/>
      <c r="F222" s="9"/>
      <c r="G222" s="9"/>
      <c r="H222" s="9"/>
      <c r="I222" s="9"/>
      <c r="J222" s="9"/>
      <c r="K222" s="9"/>
      <c r="L222" s="775"/>
      <c r="M222" s="48"/>
      <c r="N222" s="9"/>
      <c r="O222" s="9"/>
      <c r="P222" s="9"/>
      <c r="Q222" s="9"/>
      <c r="R222" s="265"/>
    </row>
    <row r="223" spans="1:18" s="7" customFormat="1" ht="13.5" customHeight="1" x14ac:dyDescent="0.2">
      <c r="A223" s="6"/>
      <c r="B223" s="9"/>
      <c r="C223" s="44"/>
      <c r="D223" s="11"/>
      <c r="E223" s="9"/>
      <c r="F223" s="9"/>
      <c r="G223" s="9"/>
      <c r="H223" s="9"/>
      <c r="I223" s="9"/>
      <c r="J223" s="9"/>
      <c r="K223" s="9"/>
      <c r="L223" s="775"/>
      <c r="M223" s="48"/>
      <c r="N223" s="9"/>
      <c r="O223" s="9"/>
      <c r="P223" s="9"/>
      <c r="Q223" s="9"/>
      <c r="R223" s="265"/>
    </row>
    <row r="224" spans="1:18" s="7" customFormat="1" ht="13.5" customHeight="1" x14ac:dyDescent="0.2">
      <c r="A224" s="6"/>
      <c r="B224" s="9"/>
      <c r="C224" s="44"/>
      <c r="D224" s="11"/>
      <c r="E224" s="9"/>
      <c r="F224" s="9"/>
      <c r="G224" s="9"/>
      <c r="H224" s="9"/>
      <c r="I224" s="9"/>
      <c r="J224" s="9"/>
      <c r="K224" s="9"/>
      <c r="L224" s="775"/>
      <c r="M224" s="48"/>
      <c r="N224" s="9"/>
      <c r="O224" s="9"/>
      <c r="P224" s="9"/>
      <c r="Q224" s="9"/>
      <c r="R224" s="265"/>
    </row>
    <row r="225" spans="1:18" s="7" customFormat="1" ht="13.5" customHeight="1" x14ac:dyDescent="0.2">
      <c r="A225" s="6"/>
      <c r="B225" s="9"/>
      <c r="C225" s="44"/>
      <c r="D225" s="11"/>
      <c r="E225" s="9"/>
      <c r="F225" s="9"/>
      <c r="G225" s="9"/>
      <c r="H225" s="9"/>
      <c r="I225" s="9"/>
      <c r="J225" s="9"/>
      <c r="K225" s="9"/>
      <c r="L225" s="775"/>
      <c r="M225" s="48"/>
      <c r="N225" s="9"/>
      <c r="O225" s="9"/>
      <c r="P225" s="9"/>
      <c r="Q225" s="9"/>
      <c r="R225" s="265"/>
    </row>
    <row r="226" spans="1:18" s="7" customFormat="1" ht="13.5" customHeight="1" x14ac:dyDescent="0.2">
      <c r="A226" s="6"/>
      <c r="B226" s="9"/>
      <c r="C226" s="44"/>
      <c r="D226" s="11"/>
      <c r="E226" s="9"/>
      <c r="F226" s="9"/>
      <c r="G226" s="9"/>
      <c r="H226" s="9"/>
      <c r="I226" s="9"/>
      <c r="J226" s="9"/>
      <c r="K226" s="9"/>
      <c r="L226" s="775"/>
      <c r="M226" s="48"/>
      <c r="N226" s="9"/>
      <c r="O226" s="9"/>
      <c r="P226" s="9"/>
      <c r="Q226" s="9"/>
      <c r="R226" s="265"/>
    </row>
    <row r="227" spans="1:18" s="7" customFormat="1" ht="13.5" customHeight="1" x14ac:dyDescent="0.2">
      <c r="A227" s="6"/>
      <c r="B227" s="9"/>
      <c r="C227" s="44"/>
      <c r="D227" s="11"/>
      <c r="E227" s="9"/>
      <c r="F227" s="9"/>
      <c r="G227" s="9"/>
      <c r="H227" s="9"/>
      <c r="I227" s="9"/>
      <c r="J227" s="9"/>
      <c r="K227" s="9"/>
      <c r="L227" s="775"/>
      <c r="M227" s="48"/>
      <c r="N227" s="9"/>
      <c r="O227" s="9"/>
      <c r="P227" s="9"/>
      <c r="Q227" s="9"/>
      <c r="R227" s="265"/>
    </row>
    <row r="228" spans="1:18" s="7" customFormat="1" ht="13.5" customHeight="1" x14ac:dyDescent="0.2">
      <c r="A228" s="6"/>
      <c r="B228" s="9"/>
      <c r="C228" s="44"/>
      <c r="D228" s="11"/>
      <c r="E228" s="9"/>
      <c r="F228" s="9"/>
      <c r="G228" s="9"/>
      <c r="H228" s="9"/>
      <c r="I228" s="9"/>
      <c r="J228" s="9"/>
      <c r="K228" s="9"/>
      <c r="L228" s="775"/>
      <c r="M228" s="48"/>
      <c r="N228" s="9"/>
      <c r="O228" s="9"/>
      <c r="P228" s="9"/>
      <c r="Q228" s="9"/>
      <c r="R228" s="265"/>
    </row>
    <row r="229" spans="1:18" s="7" customFormat="1" ht="13.5" customHeight="1" x14ac:dyDescent="0.2">
      <c r="A229" s="6"/>
      <c r="B229" s="9"/>
      <c r="C229" s="44"/>
      <c r="D229" s="11"/>
      <c r="E229" s="9"/>
      <c r="F229" s="9"/>
      <c r="G229" s="9"/>
      <c r="H229" s="9"/>
      <c r="I229" s="9"/>
      <c r="J229" s="9"/>
      <c r="K229" s="9"/>
      <c r="L229" s="775"/>
      <c r="M229" s="48"/>
      <c r="N229" s="9"/>
      <c r="O229" s="9"/>
      <c r="P229" s="9"/>
      <c r="Q229" s="9"/>
      <c r="R229" s="265"/>
    </row>
    <row r="230" spans="1:18" s="7" customFormat="1" ht="13.5" customHeight="1" x14ac:dyDescent="0.2">
      <c r="A230" s="6"/>
      <c r="B230" s="9"/>
      <c r="C230" s="44"/>
      <c r="D230" s="11"/>
      <c r="E230" s="9"/>
      <c r="F230" s="9"/>
      <c r="G230" s="9"/>
      <c r="H230" s="9"/>
      <c r="I230" s="9"/>
      <c r="J230" s="9"/>
      <c r="K230" s="9"/>
      <c r="L230" s="775"/>
      <c r="M230" s="48"/>
      <c r="N230" s="9"/>
      <c r="O230" s="9"/>
      <c r="P230" s="9"/>
      <c r="Q230" s="9"/>
      <c r="R230" s="265"/>
    </row>
    <row r="231" spans="1:18" s="7" customFormat="1" ht="13.5" customHeight="1" x14ac:dyDescent="0.2">
      <c r="A231" s="6"/>
      <c r="B231" s="9"/>
      <c r="C231" s="44"/>
      <c r="D231" s="11"/>
      <c r="E231" s="9"/>
      <c r="F231" s="9"/>
      <c r="G231" s="9"/>
      <c r="H231" s="9"/>
      <c r="I231" s="9"/>
      <c r="J231" s="9"/>
      <c r="K231" s="9"/>
      <c r="L231" s="775"/>
      <c r="M231" s="48"/>
      <c r="N231" s="9"/>
      <c r="O231" s="9"/>
      <c r="P231" s="9"/>
      <c r="Q231" s="9"/>
      <c r="R231" s="265"/>
    </row>
    <row r="232" spans="1:18" s="7" customFormat="1" ht="13.5" customHeight="1" x14ac:dyDescent="0.2">
      <c r="A232" s="6"/>
      <c r="B232" s="9"/>
      <c r="C232" s="44"/>
      <c r="D232" s="11"/>
      <c r="E232" s="9"/>
      <c r="F232" s="9"/>
      <c r="G232" s="9"/>
      <c r="H232" s="9"/>
      <c r="I232" s="9"/>
      <c r="J232" s="9"/>
      <c r="K232" s="9"/>
      <c r="L232" s="775"/>
      <c r="M232" s="48"/>
      <c r="N232" s="9"/>
      <c r="O232" s="9"/>
      <c r="P232" s="9"/>
      <c r="Q232" s="9"/>
      <c r="R232" s="265"/>
    </row>
    <row r="233" spans="1:18" s="7" customFormat="1" ht="13.5" customHeight="1" x14ac:dyDescent="0.2">
      <c r="A233" s="6"/>
      <c r="B233" s="9"/>
      <c r="C233" s="44"/>
      <c r="D233" s="11"/>
      <c r="E233" s="9"/>
      <c r="F233" s="9"/>
      <c r="G233" s="9"/>
      <c r="H233" s="9"/>
      <c r="I233" s="9"/>
      <c r="J233" s="9"/>
      <c r="K233" s="9"/>
      <c r="L233" s="775"/>
      <c r="M233" s="48"/>
      <c r="N233" s="9"/>
      <c r="O233" s="9"/>
      <c r="P233" s="9"/>
      <c r="Q233" s="9"/>
      <c r="R233" s="265"/>
    </row>
    <row r="234" spans="1:18" s="7" customFormat="1" ht="13.5" customHeight="1" x14ac:dyDescent="0.2">
      <c r="A234" s="6"/>
      <c r="B234" s="9"/>
      <c r="C234" s="44"/>
      <c r="D234" s="11"/>
      <c r="E234" s="9"/>
      <c r="F234" s="9"/>
      <c r="G234" s="9"/>
      <c r="H234" s="9"/>
      <c r="I234" s="9"/>
      <c r="J234" s="9"/>
      <c r="K234" s="9"/>
      <c r="L234" s="775"/>
      <c r="M234" s="48"/>
      <c r="N234" s="9"/>
      <c r="O234" s="9"/>
      <c r="P234" s="9"/>
      <c r="Q234" s="9"/>
      <c r="R234" s="265"/>
    </row>
    <row r="235" spans="1:18" s="7" customFormat="1" ht="13.5" customHeight="1" x14ac:dyDescent="0.2">
      <c r="A235" s="6"/>
      <c r="B235" s="9"/>
      <c r="C235" s="44"/>
      <c r="D235" s="11"/>
      <c r="E235" s="9"/>
      <c r="F235" s="9"/>
      <c r="G235" s="9"/>
      <c r="H235" s="9"/>
      <c r="I235" s="9"/>
      <c r="J235" s="9"/>
      <c r="K235" s="9"/>
      <c r="L235" s="775"/>
      <c r="M235" s="48"/>
      <c r="N235" s="9"/>
      <c r="O235" s="9"/>
      <c r="P235" s="9"/>
      <c r="Q235" s="9"/>
      <c r="R235" s="265"/>
    </row>
    <row r="236" spans="1:18" s="7" customFormat="1" ht="13.5" customHeight="1" x14ac:dyDescent="0.2">
      <c r="A236" s="6"/>
      <c r="B236" s="9"/>
      <c r="C236" s="44"/>
      <c r="D236" s="11"/>
      <c r="E236" s="9"/>
      <c r="F236" s="9"/>
      <c r="G236" s="9"/>
      <c r="H236" s="9"/>
      <c r="I236" s="9"/>
      <c r="J236" s="9"/>
      <c r="K236" s="9"/>
      <c r="L236" s="775"/>
      <c r="M236" s="48"/>
      <c r="N236" s="9"/>
      <c r="O236" s="9"/>
      <c r="P236" s="9"/>
      <c r="Q236" s="9"/>
      <c r="R236" s="265"/>
    </row>
    <row r="237" spans="1:18" s="7" customFormat="1" ht="13.5" customHeight="1" x14ac:dyDescent="0.2">
      <c r="A237" s="6"/>
      <c r="B237" s="9"/>
      <c r="C237" s="44"/>
      <c r="D237" s="11"/>
      <c r="E237" s="9"/>
      <c r="F237" s="9"/>
      <c r="G237" s="9"/>
      <c r="H237" s="9"/>
      <c r="I237" s="9"/>
      <c r="J237" s="9"/>
      <c r="K237" s="9"/>
      <c r="L237" s="775"/>
      <c r="M237" s="48"/>
      <c r="N237" s="9"/>
      <c r="O237" s="9"/>
      <c r="P237" s="9"/>
      <c r="Q237" s="9"/>
      <c r="R237" s="265"/>
    </row>
    <row r="238" spans="1:18" s="7" customFormat="1" ht="13.5" customHeight="1" x14ac:dyDescent="0.2">
      <c r="A238" s="6"/>
      <c r="B238" s="9"/>
      <c r="C238" s="44"/>
      <c r="D238" s="11"/>
      <c r="E238" s="9"/>
      <c r="F238" s="9"/>
      <c r="G238" s="9"/>
      <c r="H238" s="9"/>
      <c r="I238" s="9"/>
      <c r="J238" s="9"/>
      <c r="K238" s="9"/>
      <c r="L238" s="775"/>
      <c r="M238" s="48"/>
      <c r="N238" s="9"/>
      <c r="O238" s="9"/>
      <c r="P238" s="9"/>
      <c r="Q238" s="9"/>
      <c r="R238" s="265"/>
    </row>
    <row r="239" spans="1:18" s="7" customFormat="1" ht="13.5" customHeight="1" x14ac:dyDescent="0.2">
      <c r="A239" s="6"/>
      <c r="B239" s="9"/>
      <c r="C239" s="44"/>
      <c r="D239" s="11"/>
      <c r="E239" s="9"/>
      <c r="F239" s="9"/>
      <c r="G239" s="9"/>
      <c r="H239" s="9"/>
      <c r="I239" s="9"/>
      <c r="J239" s="9"/>
      <c r="K239" s="9"/>
      <c r="L239" s="775"/>
      <c r="M239" s="48"/>
      <c r="N239" s="9"/>
      <c r="O239" s="9"/>
      <c r="P239" s="9"/>
      <c r="Q239" s="9"/>
      <c r="R239" s="265"/>
    </row>
    <row r="240" spans="1:18" s="7" customFormat="1" ht="13.5" customHeight="1" x14ac:dyDescent="0.2">
      <c r="A240" s="6"/>
      <c r="B240" s="9"/>
      <c r="C240" s="44"/>
      <c r="D240" s="11"/>
      <c r="E240" s="9"/>
      <c r="F240" s="9"/>
      <c r="G240" s="9"/>
      <c r="H240" s="9"/>
      <c r="I240" s="9"/>
      <c r="J240" s="9"/>
      <c r="K240" s="9"/>
      <c r="L240" s="775"/>
      <c r="M240" s="48"/>
      <c r="N240" s="9"/>
      <c r="O240" s="9"/>
      <c r="P240" s="9"/>
      <c r="Q240" s="9"/>
      <c r="R240" s="265"/>
    </row>
    <row r="241" spans="1:18" s="7" customFormat="1" ht="13.5" customHeight="1" x14ac:dyDescent="0.2">
      <c r="A241" s="6"/>
      <c r="B241" s="9"/>
      <c r="C241" s="44"/>
      <c r="D241" s="11"/>
      <c r="E241" s="9"/>
      <c r="F241" s="9"/>
      <c r="G241" s="9"/>
      <c r="H241" s="9"/>
      <c r="I241" s="9"/>
      <c r="J241" s="9"/>
      <c r="K241" s="9"/>
      <c r="L241" s="775"/>
      <c r="M241" s="48"/>
      <c r="N241" s="9"/>
      <c r="O241" s="9"/>
      <c r="P241" s="9"/>
      <c r="Q241" s="9"/>
      <c r="R241" s="265"/>
    </row>
    <row r="242" spans="1:18" s="7" customFormat="1" ht="13.5" customHeight="1" x14ac:dyDescent="0.2">
      <c r="A242" s="6"/>
      <c r="B242" s="9"/>
      <c r="C242" s="44"/>
      <c r="D242" s="11"/>
      <c r="E242" s="9"/>
      <c r="F242" s="9"/>
      <c r="G242" s="9"/>
      <c r="H242" s="9"/>
      <c r="I242" s="9"/>
      <c r="J242" s="9"/>
      <c r="K242" s="9"/>
      <c r="L242" s="775"/>
      <c r="M242" s="48"/>
      <c r="N242" s="9"/>
      <c r="O242" s="9"/>
      <c r="P242" s="9"/>
      <c r="Q242" s="9"/>
      <c r="R242" s="265"/>
    </row>
    <row r="243" spans="1:18" s="7" customFormat="1" ht="13.5" customHeight="1" x14ac:dyDescent="0.2">
      <c r="A243" s="6"/>
      <c r="B243" s="9"/>
      <c r="C243" s="44"/>
      <c r="D243" s="11"/>
      <c r="E243" s="9"/>
      <c r="F243" s="9"/>
      <c r="G243" s="9"/>
      <c r="H243" s="9"/>
      <c r="I243" s="9"/>
      <c r="J243" s="9"/>
      <c r="K243" s="9"/>
      <c r="L243" s="775"/>
      <c r="M243" s="48"/>
      <c r="N243" s="9"/>
      <c r="O243" s="9"/>
      <c r="P243" s="9"/>
      <c r="Q243" s="9"/>
      <c r="R243" s="265"/>
    </row>
    <row r="244" spans="1:18" s="7" customFormat="1" ht="13.5" customHeight="1" x14ac:dyDescent="0.2">
      <c r="A244" s="6"/>
      <c r="B244" s="9"/>
      <c r="C244" s="44"/>
      <c r="D244" s="11"/>
      <c r="E244" s="9"/>
      <c r="F244" s="9"/>
      <c r="G244" s="9"/>
      <c r="H244" s="9"/>
      <c r="I244" s="9"/>
      <c r="J244" s="9"/>
      <c r="K244" s="9"/>
      <c r="L244" s="775"/>
      <c r="M244" s="48"/>
      <c r="N244" s="9"/>
      <c r="O244" s="9"/>
      <c r="P244" s="9"/>
      <c r="Q244" s="9"/>
      <c r="R244" s="265"/>
    </row>
    <row r="245" spans="1:18" s="7" customFormat="1" ht="13.5" customHeight="1" x14ac:dyDescent="0.2">
      <c r="A245" s="6"/>
      <c r="B245" s="9"/>
      <c r="C245" s="44"/>
      <c r="D245" s="11"/>
      <c r="E245" s="9"/>
      <c r="F245" s="9"/>
      <c r="G245" s="9"/>
      <c r="H245" s="9"/>
      <c r="I245" s="9"/>
      <c r="J245" s="9"/>
      <c r="K245" s="9"/>
      <c r="L245" s="775"/>
      <c r="M245" s="48"/>
      <c r="N245" s="9"/>
      <c r="O245" s="9"/>
      <c r="P245" s="9"/>
      <c r="Q245" s="9"/>
      <c r="R245" s="265"/>
    </row>
    <row r="246" spans="1:18" s="7" customFormat="1" ht="13.5" customHeight="1" x14ac:dyDescent="0.2">
      <c r="A246" s="6"/>
      <c r="B246" s="9"/>
      <c r="C246" s="44"/>
      <c r="D246" s="11"/>
      <c r="E246" s="9"/>
      <c r="F246" s="9"/>
      <c r="G246" s="9"/>
      <c r="H246" s="9"/>
      <c r="I246" s="9"/>
      <c r="J246" s="9"/>
      <c r="K246" s="9"/>
      <c r="L246" s="775"/>
      <c r="M246" s="48"/>
      <c r="N246" s="9"/>
      <c r="O246" s="9"/>
      <c r="P246" s="9"/>
      <c r="Q246" s="9"/>
      <c r="R246" s="265"/>
    </row>
    <row r="247" spans="1:18" s="7" customFormat="1" ht="13.5" customHeight="1" x14ac:dyDescent="0.2">
      <c r="A247" s="6"/>
      <c r="B247" s="9"/>
      <c r="C247" s="44"/>
      <c r="D247" s="11"/>
      <c r="E247" s="9"/>
      <c r="F247" s="9"/>
      <c r="G247" s="9"/>
      <c r="H247" s="9"/>
      <c r="I247" s="9"/>
      <c r="J247" s="9"/>
      <c r="K247" s="9"/>
      <c r="L247" s="775"/>
      <c r="M247" s="48"/>
      <c r="N247" s="9"/>
      <c r="O247" s="9"/>
      <c r="P247" s="9"/>
      <c r="Q247" s="9"/>
      <c r="R247" s="265"/>
    </row>
    <row r="248" spans="1:18" s="7" customFormat="1" ht="13.5" customHeight="1" x14ac:dyDescent="0.2">
      <c r="A248" s="6"/>
      <c r="B248" s="9"/>
      <c r="C248" s="44"/>
      <c r="D248" s="11"/>
      <c r="E248" s="9"/>
      <c r="F248" s="9"/>
      <c r="G248" s="9"/>
      <c r="H248" s="9"/>
      <c r="I248" s="9"/>
      <c r="J248" s="9"/>
      <c r="K248" s="9"/>
      <c r="L248" s="775"/>
      <c r="M248" s="48"/>
      <c r="N248" s="9"/>
      <c r="O248" s="9"/>
      <c r="P248" s="9"/>
      <c r="Q248" s="9"/>
      <c r="R248" s="265"/>
    </row>
    <row r="249" spans="1:18" s="7" customFormat="1" ht="13.5" customHeight="1" x14ac:dyDescent="0.2">
      <c r="A249" s="6"/>
      <c r="B249" s="9"/>
      <c r="C249" s="44"/>
      <c r="D249" s="11"/>
      <c r="E249" s="9"/>
      <c r="F249" s="9"/>
      <c r="G249" s="9"/>
      <c r="H249" s="9"/>
      <c r="I249" s="9"/>
      <c r="J249" s="9"/>
      <c r="K249" s="9"/>
      <c r="L249" s="775"/>
      <c r="M249" s="48"/>
      <c r="N249" s="9"/>
      <c r="O249" s="9"/>
      <c r="P249" s="9"/>
      <c r="Q249" s="9"/>
      <c r="R249" s="265"/>
    </row>
    <row r="250" spans="1:18" s="7" customFormat="1" ht="13.5" customHeight="1" x14ac:dyDescent="0.2">
      <c r="A250" s="6"/>
      <c r="B250" s="9"/>
      <c r="C250" s="44"/>
      <c r="D250" s="11"/>
      <c r="E250" s="9"/>
      <c r="F250" s="9"/>
      <c r="G250" s="9"/>
      <c r="H250" s="9"/>
      <c r="I250" s="9"/>
      <c r="J250" s="9"/>
      <c r="K250" s="9"/>
      <c r="L250" s="775"/>
      <c r="M250" s="48"/>
      <c r="N250" s="9"/>
      <c r="O250" s="9"/>
      <c r="P250" s="9"/>
      <c r="Q250" s="9"/>
      <c r="R250" s="265"/>
    </row>
    <row r="251" spans="1:18" s="7" customFormat="1" ht="13.5" customHeight="1" x14ac:dyDescent="0.2">
      <c r="A251" s="6"/>
      <c r="B251" s="9"/>
      <c r="C251" s="44"/>
      <c r="D251" s="11"/>
      <c r="E251" s="9"/>
      <c r="F251" s="9"/>
      <c r="G251" s="9"/>
      <c r="H251" s="9"/>
      <c r="I251" s="9"/>
      <c r="J251" s="9"/>
      <c r="K251" s="9"/>
      <c r="L251" s="775"/>
      <c r="M251" s="48"/>
      <c r="N251" s="9"/>
      <c r="O251" s="9"/>
      <c r="P251" s="9"/>
      <c r="Q251" s="9"/>
      <c r="R251" s="265"/>
    </row>
    <row r="252" spans="1:18" s="7" customFormat="1" ht="13.5" customHeight="1" x14ac:dyDescent="0.2">
      <c r="A252" s="6"/>
      <c r="B252" s="9"/>
      <c r="C252" s="44"/>
      <c r="D252" s="11"/>
      <c r="E252" s="9"/>
      <c r="F252" s="9"/>
      <c r="G252" s="9"/>
      <c r="H252" s="9"/>
      <c r="I252" s="9"/>
      <c r="J252" s="9"/>
      <c r="K252" s="9"/>
      <c r="L252" s="775"/>
      <c r="M252" s="48"/>
      <c r="N252" s="9"/>
      <c r="O252" s="9"/>
      <c r="P252" s="9"/>
      <c r="Q252" s="9"/>
      <c r="R252" s="265"/>
    </row>
    <row r="253" spans="1:18" s="7" customFormat="1" ht="13.5" customHeight="1" x14ac:dyDescent="0.2">
      <c r="A253" s="6"/>
      <c r="B253" s="9"/>
      <c r="C253" s="44"/>
      <c r="D253" s="11"/>
      <c r="E253" s="9"/>
      <c r="F253" s="9"/>
      <c r="G253" s="9"/>
      <c r="H253" s="9"/>
      <c r="I253" s="9"/>
      <c r="J253" s="9"/>
      <c r="K253" s="9"/>
      <c r="L253" s="775"/>
      <c r="M253" s="48"/>
      <c r="N253" s="9"/>
      <c r="O253" s="9"/>
      <c r="P253" s="9"/>
      <c r="Q253" s="9"/>
      <c r="R253" s="265"/>
    </row>
    <row r="254" spans="1:18" s="7" customFormat="1" ht="13.5" customHeight="1" x14ac:dyDescent="0.2">
      <c r="A254" s="6"/>
      <c r="B254" s="9"/>
      <c r="C254" s="44"/>
      <c r="D254" s="11"/>
      <c r="E254" s="9"/>
      <c r="F254" s="9"/>
      <c r="G254" s="9"/>
      <c r="H254" s="9"/>
      <c r="I254" s="9"/>
      <c r="J254" s="9"/>
      <c r="K254" s="9"/>
      <c r="L254" s="775"/>
      <c r="M254" s="48"/>
      <c r="N254" s="9"/>
      <c r="O254" s="9"/>
      <c r="P254" s="9"/>
      <c r="Q254" s="9"/>
      <c r="R254" s="265"/>
    </row>
    <row r="255" spans="1:18" s="7" customFormat="1" ht="13.5" customHeight="1" x14ac:dyDescent="0.2">
      <c r="A255" s="6"/>
      <c r="B255" s="9"/>
      <c r="C255" s="44"/>
      <c r="D255" s="11"/>
      <c r="E255" s="9"/>
      <c r="F255" s="9"/>
      <c r="G255" s="9"/>
      <c r="H255" s="9"/>
      <c r="I255" s="9"/>
      <c r="J255" s="9"/>
      <c r="K255" s="9"/>
      <c r="L255" s="775"/>
      <c r="M255" s="48"/>
      <c r="N255" s="9"/>
      <c r="O255" s="9"/>
      <c r="P255" s="9"/>
      <c r="Q255" s="9"/>
      <c r="R255" s="265"/>
    </row>
    <row r="256" spans="1:18" s="7" customFormat="1" ht="13.5" customHeight="1" x14ac:dyDescent="0.2">
      <c r="A256" s="6"/>
      <c r="B256" s="9"/>
      <c r="C256" s="44"/>
      <c r="D256" s="11"/>
      <c r="E256" s="9"/>
      <c r="F256" s="9"/>
      <c r="G256" s="9"/>
      <c r="H256" s="9"/>
      <c r="I256" s="9"/>
      <c r="J256" s="9"/>
      <c r="K256" s="9"/>
      <c r="L256" s="775"/>
      <c r="M256" s="48"/>
      <c r="N256" s="9"/>
      <c r="O256" s="9"/>
      <c r="P256" s="9"/>
      <c r="Q256" s="9"/>
      <c r="R256" s="265"/>
    </row>
    <row r="257" spans="1:18" s="7" customFormat="1" ht="13.5" customHeight="1" x14ac:dyDescent="0.2">
      <c r="A257" s="6"/>
      <c r="B257" s="9"/>
      <c r="C257" s="44"/>
      <c r="D257" s="11"/>
      <c r="E257" s="9"/>
      <c r="F257" s="9"/>
      <c r="G257" s="9"/>
      <c r="H257" s="9"/>
      <c r="I257" s="9"/>
      <c r="J257" s="9"/>
      <c r="K257" s="9"/>
      <c r="L257" s="775"/>
      <c r="M257" s="48"/>
      <c r="N257" s="9"/>
      <c r="O257" s="9"/>
      <c r="P257" s="9"/>
      <c r="Q257" s="9"/>
      <c r="R257" s="265"/>
    </row>
    <row r="258" spans="1:18" s="7" customFormat="1" ht="13.5" customHeight="1" x14ac:dyDescent="0.2">
      <c r="A258" s="6"/>
      <c r="B258" s="9"/>
      <c r="C258" s="44"/>
      <c r="D258" s="11"/>
      <c r="E258" s="9"/>
      <c r="F258" s="9"/>
      <c r="G258" s="9"/>
      <c r="H258" s="9"/>
      <c r="I258" s="9"/>
      <c r="J258" s="9"/>
      <c r="K258" s="9"/>
      <c r="L258" s="775"/>
      <c r="M258" s="48"/>
      <c r="N258" s="9"/>
      <c r="O258" s="9"/>
      <c r="P258" s="9"/>
      <c r="Q258" s="9"/>
      <c r="R258" s="265"/>
    </row>
    <row r="259" spans="1:18" s="7" customFormat="1" ht="13.5" customHeight="1" x14ac:dyDescent="0.2">
      <c r="A259" s="6"/>
      <c r="B259" s="9"/>
      <c r="C259" s="44"/>
      <c r="D259" s="11"/>
      <c r="E259" s="9"/>
      <c r="F259" s="9"/>
      <c r="G259" s="9"/>
      <c r="H259" s="9"/>
      <c r="I259" s="9"/>
      <c r="J259" s="9"/>
      <c r="K259" s="9"/>
      <c r="L259" s="775"/>
      <c r="M259" s="48"/>
      <c r="N259" s="9"/>
      <c r="O259" s="9"/>
      <c r="P259" s="9"/>
      <c r="Q259" s="9"/>
      <c r="R259" s="265"/>
    </row>
    <row r="260" spans="1:18" s="7" customFormat="1" ht="13.5" customHeight="1" x14ac:dyDescent="0.2">
      <c r="A260" s="6"/>
      <c r="B260" s="9"/>
      <c r="C260" s="44"/>
      <c r="D260" s="11"/>
      <c r="E260" s="9"/>
      <c r="F260" s="9"/>
      <c r="G260" s="9"/>
      <c r="H260" s="9"/>
      <c r="I260" s="9"/>
      <c r="J260" s="9"/>
      <c r="K260" s="9"/>
      <c r="L260" s="775"/>
      <c r="M260" s="48"/>
      <c r="N260" s="9"/>
      <c r="O260" s="9"/>
      <c r="P260" s="9"/>
      <c r="Q260" s="9"/>
      <c r="R260" s="265"/>
    </row>
    <row r="261" spans="1:18" s="7" customFormat="1" ht="13.5" customHeight="1" x14ac:dyDescent="0.2">
      <c r="A261" s="6"/>
      <c r="B261" s="9"/>
      <c r="C261" s="44"/>
      <c r="D261" s="11"/>
      <c r="E261" s="9"/>
      <c r="F261" s="9"/>
      <c r="G261" s="9"/>
      <c r="H261" s="9"/>
      <c r="I261" s="9"/>
      <c r="J261" s="9"/>
      <c r="K261" s="9"/>
      <c r="L261" s="775"/>
      <c r="M261" s="48"/>
      <c r="N261" s="9"/>
      <c r="O261" s="9"/>
      <c r="P261" s="9"/>
      <c r="Q261" s="9"/>
      <c r="R261" s="265"/>
    </row>
    <row r="262" spans="1:18" s="7" customFormat="1" ht="13.5" customHeight="1" x14ac:dyDescent="0.2">
      <c r="A262" s="6"/>
      <c r="B262" s="9"/>
      <c r="C262" s="44"/>
      <c r="D262" s="11"/>
      <c r="E262" s="9"/>
      <c r="F262" s="9"/>
      <c r="G262" s="9"/>
      <c r="H262" s="9"/>
      <c r="I262" s="9"/>
      <c r="J262" s="9"/>
      <c r="K262" s="9"/>
      <c r="L262" s="775"/>
      <c r="M262" s="48"/>
      <c r="N262" s="9"/>
      <c r="O262" s="9"/>
      <c r="P262" s="9"/>
      <c r="Q262" s="9"/>
      <c r="R262" s="265"/>
    </row>
    <row r="263" spans="1:18" s="7" customFormat="1" ht="13.5" customHeight="1" x14ac:dyDescent="0.2">
      <c r="A263" s="6"/>
      <c r="B263" s="9"/>
      <c r="C263" s="44"/>
      <c r="D263" s="11"/>
      <c r="E263" s="9"/>
      <c r="F263" s="9"/>
      <c r="G263" s="9"/>
      <c r="H263" s="9"/>
      <c r="I263" s="9"/>
      <c r="J263" s="9"/>
      <c r="K263" s="9"/>
      <c r="L263" s="775"/>
      <c r="M263" s="48"/>
      <c r="N263" s="9"/>
      <c r="O263" s="9"/>
      <c r="P263" s="9"/>
      <c r="Q263" s="9"/>
      <c r="R263" s="265"/>
    </row>
    <row r="264" spans="1:18" s="7" customFormat="1" ht="13.5" customHeight="1" x14ac:dyDescent="0.2">
      <c r="A264" s="6"/>
      <c r="B264" s="9"/>
      <c r="C264" s="44"/>
      <c r="D264" s="11"/>
      <c r="E264" s="9"/>
      <c r="F264" s="9"/>
      <c r="G264" s="9"/>
      <c r="H264" s="9"/>
      <c r="I264" s="9"/>
      <c r="J264" s="9"/>
      <c r="K264" s="9"/>
      <c r="L264" s="775"/>
      <c r="M264" s="48"/>
      <c r="N264" s="9"/>
      <c r="O264" s="9"/>
      <c r="P264" s="9"/>
      <c r="Q264" s="9"/>
      <c r="R264" s="265"/>
    </row>
    <row r="265" spans="1:18" s="7" customFormat="1" ht="13.5" customHeight="1" x14ac:dyDescent="0.2">
      <c r="A265" s="6"/>
      <c r="B265" s="9"/>
      <c r="C265" s="44"/>
      <c r="D265" s="11"/>
      <c r="E265" s="9"/>
      <c r="F265" s="9"/>
      <c r="G265" s="9"/>
      <c r="H265" s="9"/>
      <c r="I265" s="9"/>
      <c r="J265" s="9"/>
      <c r="K265" s="9"/>
      <c r="L265" s="775"/>
      <c r="M265" s="48"/>
      <c r="N265" s="9"/>
      <c r="O265" s="9"/>
      <c r="P265" s="9"/>
      <c r="Q265" s="9"/>
      <c r="R265" s="265"/>
    </row>
    <row r="266" spans="1:18" s="7" customFormat="1" ht="13.5" customHeight="1" x14ac:dyDescent="0.2">
      <c r="A266" s="6"/>
      <c r="B266" s="9"/>
      <c r="C266" s="44"/>
      <c r="D266" s="11"/>
      <c r="E266" s="9"/>
      <c r="F266" s="9"/>
      <c r="G266" s="9"/>
      <c r="H266" s="9"/>
      <c r="I266" s="9"/>
      <c r="J266" s="9"/>
      <c r="K266" s="9"/>
      <c r="L266" s="775"/>
      <c r="M266" s="48"/>
      <c r="N266" s="9"/>
      <c r="O266" s="9"/>
      <c r="P266" s="9"/>
      <c r="Q266" s="9"/>
      <c r="R266" s="265"/>
    </row>
    <row r="267" spans="1:18" s="7" customFormat="1" ht="13.5" customHeight="1" x14ac:dyDescent="0.2">
      <c r="A267" s="6"/>
      <c r="B267" s="9"/>
      <c r="C267" s="44"/>
      <c r="D267" s="11"/>
      <c r="E267" s="9"/>
      <c r="F267" s="9"/>
      <c r="G267" s="9"/>
      <c r="H267" s="9"/>
      <c r="I267" s="9"/>
      <c r="J267" s="9"/>
      <c r="K267" s="9"/>
      <c r="L267" s="775"/>
      <c r="M267" s="48"/>
      <c r="N267" s="9"/>
      <c r="O267" s="9"/>
      <c r="P267" s="9"/>
      <c r="Q267" s="9"/>
      <c r="R267" s="265"/>
    </row>
    <row r="268" spans="1:18" s="7" customFormat="1" ht="13.5" customHeight="1" x14ac:dyDescent="0.2">
      <c r="A268" s="6"/>
      <c r="B268" s="9"/>
      <c r="C268" s="44"/>
      <c r="D268" s="11"/>
      <c r="E268" s="9"/>
      <c r="F268" s="9"/>
      <c r="G268" s="9"/>
      <c r="H268" s="9"/>
      <c r="I268" s="9"/>
      <c r="J268" s="9"/>
      <c r="K268" s="9"/>
      <c r="L268" s="775"/>
      <c r="M268" s="48"/>
      <c r="N268" s="9"/>
      <c r="O268" s="9"/>
      <c r="P268" s="9"/>
      <c r="Q268" s="9"/>
      <c r="R268" s="265"/>
    </row>
    <row r="269" spans="1:18" s="7" customFormat="1" ht="13.5" customHeight="1" x14ac:dyDescent="0.2">
      <c r="A269" s="6"/>
      <c r="B269" s="9"/>
      <c r="C269" s="44"/>
      <c r="D269" s="11"/>
      <c r="E269" s="9"/>
      <c r="F269" s="9"/>
      <c r="G269" s="9"/>
      <c r="H269" s="9"/>
      <c r="I269" s="9"/>
      <c r="J269" s="9"/>
      <c r="K269" s="9"/>
      <c r="L269" s="775"/>
      <c r="M269" s="48"/>
      <c r="N269" s="9"/>
      <c r="O269" s="9"/>
      <c r="P269" s="9"/>
      <c r="Q269" s="9"/>
      <c r="R269" s="265"/>
    </row>
    <row r="270" spans="1:18" s="7" customFormat="1" ht="13.5" customHeight="1" x14ac:dyDescent="0.2">
      <c r="A270" s="6"/>
      <c r="B270" s="9"/>
      <c r="C270" s="44"/>
      <c r="D270" s="11"/>
      <c r="E270" s="9"/>
      <c r="F270" s="9"/>
      <c r="G270" s="9"/>
      <c r="H270" s="9"/>
      <c r="I270" s="9"/>
      <c r="J270" s="9"/>
      <c r="K270" s="9"/>
      <c r="L270" s="775"/>
      <c r="M270" s="48"/>
      <c r="N270" s="9"/>
      <c r="O270" s="9"/>
      <c r="P270" s="9"/>
      <c r="Q270" s="9"/>
      <c r="R270" s="265"/>
    </row>
    <row r="271" spans="1:18" s="7" customFormat="1" ht="13.5" customHeight="1" x14ac:dyDescent="0.2">
      <c r="A271" s="6"/>
      <c r="B271" s="9"/>
      <c r="C271" s="44"/>
      <c r="D271" s="11"/>
      <c r="E271" s="9"/>
      <c r="F271" s="9"/>
      <c r="G271" s="9"/>
      <c r="H271" s="9"/>
      <c r="I271" s="9"/>
      <c r="J271" s="9"/>
      <c r="K271" s="9"/>
      <c r="L271" s="775"/>
      <c r="M271" s="48"/>
      <c r="N271" s="9"/>
      <c r="O271" s="9"/>
      <c r="P271" s="9"/>
      <c r="Q271" s="9"/>
      <c r="R271" s="265"/>
    </row>
    <row r="272" spans="1:18" s="7" customFormat="1" ht="13.5" customHeight="1" x14ac:dyDescent="0.2">
      <c r="A272" s="6"/>
      <c r="B272" s="9"/>
      <c r="C272" s="44"/>
      <c r="D272" s="11"/>
      <c r="E272" s="9"/>
      <c r="F272" s="9"/>
      <c r="G272" s="9"/>
      <c r="H272" s="9"/>
      <c r="I272" s="9"/>
      <c r="J272" s="9"/>
      <c r="K272" s="9"/>
      <c r="L272" s="775"/>
      <c r="M272" s="48"/>
      <c r="N272" s="9"/>
      <c r="O272" s="9"/>
      <c r="P272" s="9"/>
      <c r="Q272" s="9"/>
      <c r="R272" s="265"/>
    </row>
    <row r="273" spans="1:25" s="7" customFormat="1" ht="13.5" customHeight="1" x14ac:dyDescent="0.2">
      <c r="A273" s="6"/>
      <c r="B273" s="9"/>
      <c r="C273" s="44"/>
      <c r="D273" s="11"/>
      <c r="E273" s="9"/>
      <c r="F273" s="9"/>
      <c r="G273" s="9"/>
      <c r="H273" s="9"/>
      <c r="I273" s="9"/>
      <c r="J273" s="9"/>
      <c r="K273" s="9"/>
      <c r="L273" s="775"/>
      <c r="M273" s="48"/>
      <c r="N273" s="9"/>
      <c r="O273" s="9"/>
      <c r="P273" s="9"/>
      <c r="Q273" s="9"/>
      <c r="R273" s="265"/>
    </row>
    <row r="274" spans="1:25" s="7" customFormat="1" ht="13.5" customHeight="1" x14ac:dyDescent="0.2">
      <c r="A274" s="6"/>
      <c r="B274" s="9"/>
      <c r="C274" s="44"/>
      <c r="D274" s="11"/>
      <c r="E274" s="9"/>
      <c r="F274" s="9"/>
      <c r="G274" s="9"/>
      <c r="H274" s="9"/>
      <c r="I274" s="9"/>
      <c r="J274" s="9"/>
      <c r="K274" s="9"/>
      <c r="L274" s="775"/>
      <c r="M274" s="48"/>
      <c r="N274" s="9"/>
      <c r="O274" s="9"/>
      <c r="P274" s="9"/>
      <c r="Q274" s="9"/>
      <c r="R274" s="265"/>
    </row>
    <row r="275" spans="1:25" s="7" customFormat="1" ht="13.5" customHeight="1" x14ac:dyDescent="0.2">
      <c r="A275" s="6"/>
      <c r="B275" s="9"/>
      <c r="C275" s="44"/>
      <c r="D275" s="11"/>
      <c r="E275" s="9"/>
      <c r="F275" s="9"/>
      <c r="G275" s="9"/>
      <c r="H275" s="9"/>
      <c r="I275" s="9"/>
      <c r="J275" s="9"/>
      <c r="K275" s="9"/>
      <c r="L275" s="775"/>
      <c r="M275" s="48"/>
      <c r="N275" s="9"/>
      <c r="O275" s="9"/>
      <c r="P275" s="9"/>
      <c r="Q275" s="9"/>
      <c r="R275" s="265"/>
    </row>
    <row r="276" spans="1:25" s="7" customFormat="1" ht="13.5" customHeight="1" x14ac:dyDescent="0.2">
      <c r="A276" s="6"/>
      <c r="B276" s="9"/>
      <c r="C276" s="44"/>
      <c r="D276" s="11"/>
      <c r="E276" s="9"/>
      <c r="F276" s="9"/>
      <c r="G276" s="9"/>
      <c r="H276" s="9"/>
      <c r="I276" s="9"/>
      <c r="J276" s="9"/>
      <c r="K276" s="9"/>
      <c r="L276" s="775"/>
      <c r="M276" s="48"/>
      <c r="N276" s="9"/>
      <c r="O276" s="9"/>
      <c r="P276" s="9"/>
      <c r="Q276" s="9"/>
      <c r="R276" s="265"/>
    </row>
    <row r="277" spans="1:25" s="7" customFormat="1" ht="13.5" customHeight="1" x14ac:dyDescent="0.2">
      <c r="A277" s="6"/>
      <c r="B277" s="9"/>
      <c r="C277" s="44"/>
      <c r="D277" s="11"/>
      <c r="E277" s="9"/>
      <c r="F277" s="9"/>
      <c r="G277" s="9"/>
      <c r="H277" s="9"/>
      <c r="I277" s="9"/>
      <c r="J277" s="9"/>
      <c r="K277" s="9"/>
      <c r="L277" s="775"/>
      <c r="M277" s="48"/>
      <c r="N277" s="9"/>
      <c r="O277" s="9"/>
      <c r="P277" s="9"/>
      <c r="Q277" s="9"/>
      <c r="R277" s="265"/>
    </row>
    <row r="278" spans="1:25" s="7" customFormat="1" ht="13.5" customHeight="1" x14ac:dyDescent="0.2">
      <c r="A278" s="6"/>
      <c r="B278" s="9"/>
      <c r="C278" s="44"/>
      <c r="D278" s="11"/>
      <c r="E278" s="9"/>
      <c r="F278" s="9"/>
      <c r="G278" s="9"/>
      <c r="H278" s="9"/>
      <c r="I278" s="9"/>
      <c r="J278" s="9"/>
      <c r="K278" s="9"/>
      <c r="L278" s="775"/>
      <c r="M278" s="48"/>
      <c r="N278" s="9"/>
      <c r="O278" s="9"/>
      <c r="P278" s="9"/>
      <c r="Q278" s="9"/>
      <c r="R278" s="265"/>
    </row>
    <row r="279" spans="1:25" s="7" customFormat="1" ht="13.5" customHeight="1" x14ac:dyDescent="0.2">
      <c r="A279" s="6"/>
      <c r="B279" s="9"/>
      <c r="C279" s="44"/>
      <c r="D279" s="11"/>
      <c r="E279" s="9"/>
      <c r="F279" s="9"/>
      <c r="G279" s="9"/>
      <c r="H279" s="9"/>
      <c r="I279" s="9"/>
      <c r="J279" s="9"/>
      <c r="K279" s="9"/>
      <c r="L279" s="775"/>
      <c r="M279" s="48"/>
      <c r="N279" s="9"/>
      <c r="O279" s="9"/>
      <c r="P279" s="9"/>
      <c r="Q279" s="9"/>
      <c r="R279" s="265"/>
    </row>
    <row r="280" spans="1:25" s="7" customFormat="1" ht="13.5" customHeight="1" x14ac:dyDescent="0.2">
      <c r="A280" s="6"/>
      <c r="B280" s="9"/>
      <c r="C280" s="44"/>
      <c r="D280" s="11"/>
      <c r="E280" s="9"/>
      <c r="F280" s="9"/>
      <c r="G280" s="9"/>
      <c r="H280" s="9"/>
      <c r="I280" s="9"/>
      <c r="J280" s="9"/>
      <c r="K280" s="9"/>
      <c r="L280" s="775"/>
      <c r="M280" s="48"/>
      <c r="N280" s="9"/>
      <c r="O280" s="9"/>
      <c r="P280" s="9"/>
      <c r="Q280" s="9"/>
      <c r="R280" s="265"/>
    </row>
    <row r="281" spans="1:25" s="7" customFormat="1" ht="13.5" customHeight="1" x14ac:dyDescent="0.2">
      <c r="A281" s="6"/>
      <c r="B281" s="9"/>
      <c r="C281" s="44"/>
      <c r="D281" s="11"/>
      <c r="E281" s="9"/>
      <c r="F281" s="9"/>
      <c r="G281" s="9"/>
      <c r="H281" s="9"/>
      <c r="I281" s="9"/>
      <c r="J281" s="9"/>
      <c r="K281" s="9"/>
      <c r="L281" s="775"/>
      <c r="M281" s="48"/>
      <c r="N281" s="9"/>
      <c r="O281" s="9"/>
      <c r="P281" s="9"/>
      <c r="Q281" s="9"/>
      <c r="R281" s="265"/>
    </row>
    <row r="284" spans="1:25" ht="17.25" customHeight="1" x14ac:dyDescent="0.2"/>
    <row r="285" spans="1:25" ht="17.25" customHeight="1" x14ac:dyDescent="0.2"/>
    <row r="288" spans="1:25" x14ac:dyDescent="0.2">
      <c r="S288" s="21"/>
      <c r="T288" s="8"/>
      <c r="U288" s="8"/>
      <c r="V288" s="8"/>
      <c r="W288" s="8"/>
      <c r="X288" s="20"/>
      <c r="Y288" s="20"/>
    </row>
    <row r="289" spans="1:25" ht="14.25" customHeight="1" x14ac:dyDescent="0.2">
      <c r="S289" s="21"/>
      <c r="T289" s="8"/>
      <c r="U289" s="8"/>
      <c r="V289" s="8"/>
      <c r="W289" s="8"/>
      <c r="X289" s="20"/>
      <c r="Y289" s="20"/>
    </row>
    <row r="290" spans="1:25" x14ac:dyDescent="0.2">
      <c r="S290" s="21"/>
      <c r="T290" s="8"/>
      <c r="U290" s="8"/>
      <c r="V290" s="8"/>
      <c r="W290" s="8"/>
      <c r="X290" s="20"/>
      <c r="Y290" s="20"/>
    </row>
    <row r="291" spans="1:25" x14ac:dyDescent="0.2">
      <c r="S291" s="8"/>
      <c r="T291" s="8"/>
      <c r="U291" s="8"/>
      <c r="V291" s="8"/>
      <c r="W291" s="20"/>
      <c r="X291" s="20"/>
      <c r="Y291" s="20"/>
    </row>
    <row r="296" spans="1:25" s="8" customFormat="1" x14ac:dyDescent="0.2">
      <c r="A296" s="6"/>
      <c r="B296" s="9"/>
      <c r="C296" s="44"/>
      <c r="D296" s="11"/>
      <c r="E296" s="9"/>
      <c r="F296" s="9"/>
      <c r="G296" s="9"/>
      <c r="H296" s="9"/>
      <c r="I296" s="9"/>
      <c r="J296" s="9"/>
      <c r="K296" s="9"/>
      <c r="L296" s="775"/>
      <c r="M296" s="48"/>
      <c r="N296" s="9"/>
      <c r="O296" s="9"/>
      <c r="P296" s="9"/>
      <c r="Q296" s="9"/>
      <c r="R296" s="265"/>
    </row>
    <row r="297" spans="1:25" s="8" customFormat="1" x14ac:dyDescent="0.2">
      <c r="A297" s="6"/>
      <c r="B297" s="9"/>
      <c r="C297" s="44"/>
      <c r="D297" s="11"/>
      <c r="E297" s="9"/>
      <c r="F297" s="9"/>
      <c r="G297" s="9"/>
      <c r="H297" s="9"/>
      <c r="I297" s="9"/>
      <c r="J297" s="9"/>
      <c r="K297" s="9"/>
      <c r="L297" s="775"/>
      <c r="M297" s="48"/>
      <c r="N297" s="9"/>
      <c r="O297" s="9"/>
      <c r="P297" s="9"/>
      <c r="Q297" s="9"/>
      <c r="R297" s="265"/>
    </row>
    <row r="298" spans="1:25" s="8" customFormat="1" x14ac:dyDescent="0.2">
      <c r="A298" s="6"/>
      <c r="B298" s="9"/>
      <c r="C298" s="44"/>
      <c r="D298" s="11"/>
      <c r="E298" s="9"/>
      <c r="F298" s="9"/>
      <c r="G298" s="9"/>
      <c r="H298" s="9"/>
      <c r="I298" s="9"/>
      <c r="J298" s="9"/>
      <c r="K298" s="9"/>
      <c r="L298" s="775"/>
      <c r="M298" s="48"/>
      <c r="N298" s="9"/>
      <c r="O298" s="9"/>
      <c r="P298" s="9"/>
      <c r="Q298" s="9"/>
      <c r="R298" s="265"/>
    </row>
    <row r="299" spans="1:25" s="8" customFormat="1" x14ac:dyDescent="0.2">
      <c r="A299" s="6"/>
      <c r="B299" s="9"/>
      <c r="C299" s="44"/>
      <c r="D299" s="11"/>
      <c r="E299" s="9"/>
      <c r="F299" s="9"/>
      <c r="G299" s="9"/>
      <c r="H299" s="9"/>
      <c r="I299" s="9"/>
      <c r="J299" s="9"/>
      <c r="K299" s="9"/>
      <c r="L299" s="775"/>
      <c r="M299" s="48"/>
      <c r="N299" s="9"/>
      <c r="O299" s="9"/>
      <c r="P299" s="9"/>
      <c r="Q299" s="9"/>
      <c r="R299" s="265"/>
    </row>
    <row r="300" spans="1:25" s="8" customFormat="1" x14ac:dyDescent="0.2">
      <c r="A300" s="6"/>
      <c r="B300" s="9"/>
      <c r="C300" s="44"/>
      <c r="D300" s="11"/>
      <c r="E300" s="9"/>
      <c r="F300" s="9"/>
      <c r="G300" s="9"/>
      <c r="H300" s="9"/>
      <c r="I300" s="9"/>
      <c r="J300" s="9"/>
      <c r="K300" s="9"/>
      <c r="L300" s="775"/>
      <c r="M300" s="48"/>
      <c r="N300" s="9"/>
      <c r="O300" s="9"/>
      <c r="P300" s="9"/>
      <c r="Q300" s="9"/>
      <c r="R300" s="265"/>
    </row>
    <row r="301" spans="1:25" s="8" customFormat="1" x14ac:dyDescent="0.2">
      <c r="A301" s="6"/>
      <c r="B301" s="9"/>
      <c r="C301" s="44"/>
      <c r="D301" s="11"/>
      <c r="E301" s="9"/>
      <c r="F301" s="9"/>
      <c r="G301" s="9"/>
      <c r="H301" s="9"/>
      <c r="I301" s="9"/>
      <c r="J301" s="9"/>
      <c r="K301" s="9"/>
      <c r="L301" s="775"/>
      <c r="M301" s="48"/>
      <c r="N301" s="9"/>
      <c r="O301" s="9"/>
      <c r="P301" s="9"/>
      <c r="Q301" s="9"/>
      <c r="R301" s="265"/>
    </row>
    <row r="302" spans="1:25" s="8" customFormat="1" x14ac:dyDescent="0.2">
      <c r="A302" s="6"/>
      <c r="B302" s="9"/>
      <c r="C302" s="44"/>
      <c r="D302" s="11"/>
      <c r="E302" s="9"/>
      <c r="F302" s="9"/>
      <c r="G302" s="9"/>
      <c r="H302" s="9"/>
      <c r="I302" s="9"/>
      <c r="J302" s="9"/>
      <c r="K302" s="9"/>
      <c r="L302" s="775"/>
      <c r="M302" s="48"/>
      <c r="N302" s="9"/>
      <c r="O302" s="9"/>
      <c r="P302" s="9"/>
      <c r="Q302" s="9"/>
      <c r="R302" s="265"/>
    </row>
    <row r="303" spans="1:25" s="8" customFormat="1" x14ac:dyDescent="0.2">
      <c r="A303" s="6"/>
      <c r="B303" s="9"/>
      <c r="C303" s="44"/>
      <c r="D303" s="11"/>
      <c r="E303" s="9"/>
      <c r="F303" s="9"/>
      <c r="G303" s="9"/>
      <c r="H303" s="9"/>
      <c r="I303" s="9"/>
      <c r="J303" s="9"/>
      <c r="K303" s="9"/>
      <c r="L303" s="775"/>
      <c r="M303" s="48"/>
      <c r="N303" s="9"/>
      <c r="O303" s="9"/>
      <c r="P303" s="9"/>
      <c r="Q303" s="9"/>
      <c r="R303" s="265"/>
    </row>
    <row r="304" spans="1:25" s="8" customFormat="1" x14ac:dyDescent="0.2">
      <c r="A304" s="6"/>
      <c r="B304" s="9"/>
      <c r="C304" s="44"/>
      <c r="D304" s="11"/>
      <c r="E304" s="9"/>
      <c r="F304" s="9"/>
      <c r="G304" s="9"/>
      <c r="H304" s="9"/>
      <c r="I304" s="9"/>
      <c r="J304" s="9"/>
      <c r="K304" s="9"/>
      <c r="L304" s="775"/>
      <c r="M304" s="48"/>
      <c r="N304" s="9"/>
      <c r="O304" s="9"/>
      <c r="P304" s="9"/>
      <c r="Q304" s="9"/>
      <c r="R304" s="265"/>
    </row>
    <row r="305" spans="1:18" s="8" customFormat="1" x14ac:dyDescent="0.2">
      <c r="A305" s="6"/>
      <c r="B305" s="9"/>
      <c r="C305" s="44"/>
      <c r="D305" s="11"/>
      <c r="E305" s="9"/>
      <c r="F305" s="9"/>
      <c r="G305" s="9"/>
      <c r="H305" s="9"/>
      <c r="I305" s="9"/>
      <c r="J305" s="9"/>
      <c r="K305" s="9"/>
      <c r="L305" s="775"/>
      <c r="M305" s="48"/>
      <c r="N305" s="9"/>
      <c r="O305" s="9"/>
      <c r="P305" s="9"/>
      <c r="Q305" s="9"/>
      <c r="R305" s="265"/>
    </row>
    <row r="306" spans="1:18" s="8" customFormat="1" x14ac:dyDescent="0.2">
      <c r="A306" s="6"/>
      <c r="B306" s="9"/>
      <c r="C306" s="44"/>
      <c r="D306" s="11"/>
      <c r="E306" s="9"/>
      <c r="F306" s="9"/>
      <c r="G306" s="9"/>
      <c r="H306" s="9"/>
      <c r="I306" s="9"/>
      <c r="J306" s="9"/>
      <c r="K306" s="9"/>
      <c r="L306" s="775"/>
      <c r="M306" s="48"/>
      <c r="N306" s="9"/>
      <c r="O306" s="9"/>
      <c r="P306" s="9"/>
      <c r="Q306" s="9"/>
      <c r="R306" s="265"/>
    </row>
    <row r="307" spans="1:18" s="8" customFormat="1" x14ac:dyDescent="0.2">
      <c r="A307" s="6"/>
      <c r="B307" s="9"/>
      <c r="C307" s="44"/>
      <c r="D307" s="11"/>
      <c r="E307" s="9"/>
      <c r="F307" s="9"/>
      <c r="G307" s="9"/>
      <c r="H307" s="9"/>
      <c r="I307" s="9"/>
      <c r="J307" s="9"/>
      <c r="K307" s="9"/>
      <c r="L307" s="775"/>
      <c r="M307" s="48"/>
      <c r="N307" s="9"/>
      <c r="O307" s="9"/>
      <c r="P307" s="9"/>
      <c r="Q307" s="9"/>
      <c r="R307" s="265"/>
    </row>
    <row r="308" spans="1:18" s="8" customFormat="1" x14ac:dyDescent="0.2">
      <c r="A308" s="6"/>
      <c r="B308" s="9"/>
      <c r="C308" s="44"/>
      <c r="D308" s="11"/>
      <c r="E308" s="9"/>
      <c r="F308" s="9"/>
      <c r="G308" s="9"/>
      <c r="H308" s="9"/>
      <c r="I308" s="9"/>
      <c r="J308" s="9"/>
      <c r="K308" s="9"/>
      <c r="L308" s="775"/>
      <c r="M308" s="48"/>
      <c r="N308" s="9"/>
      <c r="O308" s="9"/>
      <c r="P308" s="9"/>
      <c r="Q308" s="9"/>
      <c r="R308" s="265"/>
    </row>
    <row r="309" spans="1:18" s="8" customFormat="1" x14ac:dyDescent="0.2">
      <c r="A309" s="6"/>
      <c r="B309" s="9"/>
      <c r="C309" s="44"/>
      <c r="D309" s="11"/>
      <c r="E309" s="9"/>
      <c r="F309" s="9"/>
      <c r="G309" s="9"/>
      <c r="H309" s="9"/>
      <c r="I309" s="9"/>
      <c r="J309" s="9"/>
      <c r="K309" s="9"/>
      <c r="L309" s="775"/>
      <c r="M309" s="48"/>
      <c r="N309" s="9"/>
      <c r="O309" s="9"/>
      <c r="P309" s="9"/>
      <c r="Q309" s="9"/>
      <c r="R309" s="265"/>
    </row>
    <row r="310" spans="1:18" s="8" customFormat="1" x14ac:dyDescent="0.2">
      <c r="A310" s="6"/>
      <c r="B310" s="9"/>
      <c r="C310" s="44"/>
      <c r="D310" s="11"/>
      <c r="E310" s="9"/>
      <c r="F310" s="9"/>
      <c r="G310" s="9"/>
      <c r="H310" s="9"/>
      <c r="I310" s="9"/>
      <c r="J310" s="9"/>
      <c r="K310" s="9"/>
      <c r="L310" s="775"/>
      <c r="M310" s="48"/>
      <c r="N310" s="9"/>
      <c r="O310" s="9"/>
      <c r="P310" s="9"/>
      <c r="Q310" s="9"/>
      <c r="R310" s="265"/>
    </row>
    <row r="311" spans="1:18" s="8" customFormat="1" x14ac:dyDescent="0.2">
      <c r="A311" s="6"/>
      <c r="B311" s="9"/>
      <c r="C311" s="44"/>
      <c r="D311" s="11"/>
      <c r="E311" s="9"/>
      <c r="F311" s="9"/>
      <c r="G311" s="9"/>
      <c r="H311" s="9"/>
      <c r="I311" s="9"/>
      <c r="J311" s="9"/>
      <c r="K311" s="9"/>
      <c r="L311" s="775"/>
      <c r="M311" s="48"/>
      <c r="N311" s="9"/>
      <c r="O311" s="9"/>
      <c r="P311" s="9"/>
      <c r="Q311" s="9"/>
      <c r="R311" s="265"/>
    </row>
    <row r="312" spans="1:18" s="8" customFormat="1" x14ac:dyDescent="0.2">
      <c r="A312" s="6"/>
      <c r="B312" s="9"/>
      <c r="C312" s="44"/>
      <c r="D312" s="11"/>
      <c r="E312" s="9"/>
      <c r="F312" s="9"/>
      <c r="G312" s="9"/>
      <c r="H312" s="9"/>
      <c r="I312" s="9"/>
      <c r="J312" s="9"/>
      <c r="K312" s="9"/>
      <c r="L312" s="775"/>
      <c r="M312" s="48"/>
      <c r="N312" s="9"/>
      <c r="O312" s="9"/>
      <c r="P312" s="9"/>
      <c r="Q312" s="9"/>
      <c r="R312" s="265"/>
    </row>
    <row r="313" spans="1:18" s="8" customFormat="1" x14ac:dyDescent="0.2">
      <c r="A313" s="6"/>
      <c r="B313" s="9"/>
      <c r="C313" s="44"/>
      <c r="D313" s="11"/>
      <c r="E313" s="9"/>
      <c r="F313" s="9"/>
      <c r="G313" s="9"/>
      <c r="H313" s="9"/>
      <c r="I313" s="9"/>
      <c r="J313" s="9"/>
      <c r="K313" s="9"/>
      <c r="L313" s="775"/>
      <c r="M313" s="48"/>
      <c r="N313" s="9"/>
      <c r="O313" s="9"/>
      <c r="P313" s="9"/>
      <c r="Q313" s="9"/>
      <c r="R313" s="265"/>
    </row>
    <row r="314" spans="1:18" s="8" customFormat="1" x14ac:dyDescent="0.2">
      <c r="A314" s="6"/>
      <c r="B314" s="9"/>
      <c r="C314" s="44"/>
      <c r="D314" s="11"/>
      <c r="E314" s="9"/>
      <c r="F314" s="9"/>
      <c r="G314" s="9"/>
      <c r="H314" s="9"/>
      <c r="I314" s="9"/>
      <c r="J314" s="9"/>
      <c r="K314" s="9"/>
      <c r="L314" s="775"/>
      <c r="M314" s="48"/>
      <c r="N314" s="9"/>
      <c r="O314" s="9"/>
      <c r="P314" s="9"/>
      <c r="Q314" s="9"/>
      <c r="R314" s="265"/>
    </row>
    <row r="315" spans="1:18" s="8" customFormat="1" x14ac:dyDescent="0.2">
      <c r="A315" s="6"/>
      <c r="B315" s="9"/>
      <c r="C315" s="44"/>
      <c r="D315" s="11"/>
      <c r="E315" s="9"/>
      <c r="F315" s="9"/>
      <c r="G315" s="9"/>
      <c r="H315" s="9"/>
      <c r="I315" s="9"/>
      <c r="J315" s="9"/>
      <c r="K315" s="9"/>
      <c r="L315" s="775"/>
      <c r="M315" s="48"/>
      <c r="N315" s="9"/>
      <c r="O315" s="9"/>
      <c r="P315" s="9"/>
      <c r="Q315" s="9"/>
      <c r="R315" s="265"/>
    </row>
    <row r="316" spans="1:18" s="8" customFormat="1" x14ac:dyDescent="0.2">
      <c r="A316" s="6"/>
      <c r="B316" s="9"/>
      <c r="C316" s="44"/>
      <c r="D316" s="11"/>
      <c r="E316" s="9"/>
      <c r="F316" s="9"/>
      <c r="G316" s="9"/>
      <c r="H316" s="9"/>
      <c r="I316" s="9"/>
      <c r="J316" s="9"/>
      <c r="K316" s="9"/>
      <c r="L316" s="775"/>
      <c r="M316" s="48"/>
      <c r="N316" s="9"/>
      <c r="O316" s="9"/>
      <c r="P316" s="9"/>
      <c r="Q316" s="9"/>
      <c r="R316" s="265"/>
    </row>
    <row r="317" spans="1:18" s="8" customFormat="1" x14ac:dyDescent="0.2">
      <c r="A317" s="6"/>
      <c r="B317" s="9"/>
      <c r="C317" s="44"/>
      <c r="D317" s="11"/>
      <c r="E317" s="9"/>
      <c r="F317" s="9"/>
      <c r="G317" s="9"/>
      <c r="H317" s="9"/>
      <c r="I317" s="9"/>
      <c r="J317" s="9"/>
      <c r="K317" s="9"/>
      <c r="L317" s="775"/>
      <c r="M317" s="48"/>
      <c r="N317" s="9"/>
      <c r="O317" s="9"/>
      <c r="P317" s="9"/>
      <c r="Q317" s="9"/>
      <c r="R317" s="265"/>
    </row>
    <row r="318" spans="1:18" s="8" customFormat="1" x14ac:dyDescent="0.2">
      <c r="A318" s="6"/>
      <c r="B318" s="9"/>
      <c r="C318" s="44"/>
      <c r="D318" s="11"/>
      <c r="E318" s="9"/>
      <c r="F318" s="9"/>
      <c r="G318" s="9"/>
      <c r="H318" s="9"/>
      <c r="I318" s="9"/>
      <c r="J318" s="9"/>
      <c r="K318" s="9"/>
      <c r="L318" s="775"/>
      <c r="M318" s="48"/>
      <c r="N318" s="9"/>
      <c r="O318" s="9"/>
      <c r="P318" s="9"/>
      <c r="Q318" s="9"/>
      <c r="R318" s="265"/>
    </row>
    <row r="319" spans="1:18" s="8" customFormat="1" x14ac:dyDescent="0.2">
      <c r="A319" s="6"/>
      <c r="B319" s="9"/>
      <c r="C319" s="44"/>
      <c r="D319" s="11"/>
      <c r="E319" s="9"/>
      <c r="F319" s="9"/>
      <c r="G319" s="9"/>
      <c r="H319" s="9"/>
      <c r="I319" s="9"/>
      <c r="J319" s="9"/>
      <c r="K319" s="9"/>
      <c r="L319" s="775"/>
      <c r="M319" s="48"/>
      <c r="N319" s="9"/>
      <c r="O319" s="9"/>
      <c r="P319" s="9"/>
      <c r="Q319" s="9"/>
      <c r="R319" s="265"/>
    </row>
    <row r="320" spans="1:18" s="8" customFormat="1" x14ac:dyDescent="0.2">
      <c r="A320" s="6"/>
      <c r="B320" s="9"/>
      <c r="C320" s="44"/>
      <c r="D320" s="11"/>
      <c r="E320" s="9"/>
      <c r="F320" s="9"/>
      <c r="G320" s="9"/>
      <c r="H320" s="9"/>
      <c r="I320" s="9"/>
      <c r="J320" s="9"/>
      <c r="K320" s="9"/>
      <c r="L320" s="775"/>
      <c r="M320" s="48"/>
      <c r="N320" s="9"/>
      <c r="O320" s="9"/>
      <c r="P320" s="9"/>
      <c r="Q320" s="9"/>
      <c r="R320" s="265"/>
    </row>
    <row r="321" spans="1:18" s="8" customFormat="1" x14ac:dyDescent="0.2">
      <c r="A321" s="6"/>
      <c r="B321" s="9"/>
      <c r="C321" s="44"/>
      <c r="D321" s="11"/>
      <c r="E321" s="9"/>
      <c r="F321" s="9"/>
      <c r="G321" s="9"/>
      <c r="H321" s="9"/>
      <c r="I321" s="9"/>
      <c r="J321" s="9"/>
      <c r="K321" s="9"/>
      <c r="L321" s="775"/>
      <c r="M321" s="48"/>
      <c r="N321" s="9"/>
      <c r="O321" s="9"/>
      <c r="P321" s="9"/>
      <c r="Q321" s="9"/>
      <c r="R321" s="265"/>
    </row>
    <row r="322" spans="1:18" s="8" customFormat="1" x14ac:dyDescent="0.2">
      <c r="A322" s="6"/>
      <c r="B322" s="9"/>
      <c r="C322" s="44"/>
      <c r="D322" s="11"/>
      <c r="E322" s="9"/>
      <c r="F322" s="9"/>
      <c r="G322" s="9"/>
      <c r="H322" s="9"/>
      <c r="I322" s="9"/>
      <c r="J322" s="9"/>
      <c r="K322" s="9"/>
      <c r="L322" s="775"/>
      <c r="M322" s="48"/>
      <c r="N322" s="9"/>
      <c r="O322" s="9"/>
      <c r="P322" s="9"/>
      <c r="Q322" s="9"/>
      <c r="R322" s="265"/>
    </row>
    <row r="323" spans="1:18" s="8" customFormat="1" x14ac:dyDescent="0.2">
      <c r="A323" s="6"/>
      <c r="B323" s="9"/>
      <c r="C323" s="44"/>
      <c r="D323" s="11"/>
      <c r="E323" s="9"/>
      <c r="F323" s="9"/>
      <c r="G323" s="9"/>
      <c r="H323" s="9"/>
      <c r="I323" s="9"/>
      <c r="J323" s="9"/>
      <c r="K323" s="9"/>
      <c r="L323" s="775"/>
      <c r="M323" s="48"/>
      <c r="N323" s="9"/>
      <c r="O323" s="9"/>
      <c r="P323" s="9"/>
      <c r="Q323" s="9"/>
      <c r="R323" s="265"/>
    </row>
    <row r="324" spans="1:18" s="8" customFormat="1" x14ac:dyDescent="0.2">
      <c r="A324" s="6"/>
      <c r="B324" s="9"/>
      <c r="C324" s="44"/>
      <c r="D324" s="11"/>
      <c r="E324" s="9"/>
      <c r="F324" s="9"/>
      <c r="G324" s="9"/>
      <c r="H324" s="9"/>
      <c r="I324" s="9"/>
      <c r="J324" s="9"/>
      <c r="K324" s="9"/>
      <c r="L324" s="775"/>
      <c r="M324" s="48"/>
      <c r="N324" s="9"/>
      <c r="O324" s="9"/>
      <c r="P324" s="9"/>
      <c r="Q324" s="9"/>
      <c r="R324" s="265"/>
    </row>
    <row r="325" spans="1:18" s="8" customFormat="1" x14ac:dyDescent="0.2">
      <c r="A325" s="6"/>
      <c r="B325" s="9"/>
      <c r="C325" s="44"/>
      <c r="D325" s="11"/>
      <c r="E325" s="9"/>
      <c r="F325" s="9"/>
      <c r="G325" s="9"/>
      <c r="H325" s="9"/>
      <c r="I325" s="9"/>
      <c r="J325" s="9"/>
      <c r="K325" s="9"/>
      <c r="L325" s="775"/>
      <c r="M325" s="48"/>
      <c r="N325" s="9"/>
      <c r="O325" s="9"/>
      <c r="P325" s="9"/>
      <c r="Q325" s="9"/>
      <c r="R325" s="265"/>
    </row>
    <row r="326" spans="1:18" s="8" customFormat="1" x14ac:dyDescent="0.2">
      <c r="A326" s="6"/>
      <c r="B326" s="9"/>
      <c r="C326" s="44"/>
      <c r="D326" s="11"/>
      <c r="E326" s="9"/>
      <c r="F326" s="9"/>
      <c r="G326" s="9"/>
      <c r="H326" s="9"/>
      <c r="I326" s="9"/>
      <c r="J326" s="9"/>
      <c r="K326" s="9"/>
      <c r="L326" s="775"/>
      <c r="M326" s="48"/>
      <c r="N326" s="9"/>
      <c r="O326" s="9"/>
      <c r="P326" s="9"/>
      <c r="Q326" s="9"/>
      <c r="R326" s="265"/>
    </row>
    <row r="327" spans="1:18" s="8" customFormat="1" x14ac:dyDescent="0.2">
      <c r="A327" s="6"/>
      <c r="B327" s="9"/>
      <c r="C327" s="44"/>
      <c r="D327" s="11"/>
      <c r="E327" s="9"/>
      <c r="F327" s="9"/>
      <c r="G327" s="9"/>
      <c r="H327" s="9"/>
      <c r="I327" s="9"/>
      <c r="J327" s="9"/>
      <c r="K327" s="9"/>
      <c r="L327" s="775"/>
      <c r="M327" s="48"/>
      <c r="N327" s="9"/>
      <c r="O327" s="9"/>
      <c r="P327" s="9"/>
      <c r="Q327" s="9"/>
      <c r="R327" s="265"/>
    </row>
    <row r="328" spans="1:18" s="8" customFormat="1" x14ac:dyDescent="0.2">
      <c r="A328" s="6"/>
      <c r="B328" s="9"/>
      <c r="C328" s="44"/>
      <c r="D328" s="11"/>
      <c r="E328" s="9"/>
      <c r="F328" s="9"/>
      <c r="G328" s="9"/>
      <c r="H328" s="9"/>
      <c r="I328" s="9"/>
      <c r="J328" s="9"/>
      <c r="K328" s="9"/>
      <c r="L328" s="775"/>
      <c r="M328" s="48"/>
      <c r="N328" s="9"/>
      <c r="O328" s="9"/>
      <c r="P328" s="9"/>
      <c r="Q328" s="9"/>
      <c r="R328" s="265"/>
    </row>
    <row r="329" spans="1:18" s="8" customFormat="1" x14ac:dyDescent="0.2">
      <c r="A329" s="6"/>
      <c r="B329" s="9"/>
      <c r="C329" s="44"/>
      <c r="D329" s="11"/>
      <c r="E329" s="9"/>
      <c r="F329" s="9"/>
      <c r="G329" s="9"/>
      <c r="H329" s="9"/>
      <c r="I329" s="9"/>
      <c r="J329" s="9"/>
      <c r="K329" s="9"/>
      <c r="L329" s="775"/>
      <c r="M329" s="48"/>
      <c r="N329" s="9"/>
      <c r="O329" s="9"/>
      <c r="P329" s="9"/>
      <c r="Q329" s="9"/>
      <c r="R329" s="265"/>
    </row>
    <row r="330" spans="1:18" s="8" customFormat="1" x14ac:dyDescent="0.2">
      <c r="A330" s="6"/>
      <c r="B330" s="9"/>
      <c r="C330" s="44"/>
      <c r="D330" s="11"/>
      <c r="E330" s="9"/>
      <c r="F330" s="9"/>
      <c r="G330" s="9"/>
      <c r="H330" s="9"/>
      <c r="I330" s="9"/>
      <c r="J330" s="9"/>
      <c r="K330" s="9"/>
      <c r="L330" s="775"/>
      <c r="M330" s="48"/>
      <c r="N330" s="9"/>
      <c r="O330" s="9"/>
      <c r="P330" s="9"/>
      <c r="Q330" s="9"/>
      <c r="R330" s="265"/>
    </row>
    <row r="331" spans="1:18" s="8" customFormat="1" x14ac:dyDescent="0.2">
      <c r="A331" s="6"/>
      <c r="B331" s="9"/>
      <c r="C331" s="44"/>
      <c r="D331" s="11"/>
      <c r="E331" s="9"/>
      <c r="F331" s="9"/>
      <c r="G331" s="9"/>
      <c r="H331" s="9"/>
      <c r="I331" s="9"/>
      <c r="J331" s="9"/>
      <c r="K331" s="9"/>
      <c r="L331" s="775"/>
      <c r="M331" s="48"/>
      <c r="N331" s="9"/>
      <c r="O331" s="9"/>
      <c r="P331" s="9"/>
      <c r="Q331" s="9"/>
      <c r="R331" s="265"/>
    </row>
    <row r="332" spans="1:18" s="8" customFormat="1" x14ac:dyDescent="0.2">
      <c r="A332" s="6"/>
      <c r="B332" s="9"/>
      <c r="C332" s="44"/>
      <c r="D332" s="11"/>
      <c r="E332" s="9"/>
      <c r="F332" s="9"/>
      <c r="G332" s="9"/>
      <c r="H332" s="9"/>
      <c r="I332" s="9"/>
      <c r="J332" s="9"/>
      <c r="K332" s="9"/>
      <c r="L332" s="775"/>
      <c r="M332" s="48"/>
      <c r="N332" s="9"/>
      <c r="O332" s="9"/>
      <c r="P332" s="9"/>
      <c r="Q332" s="9"/>
      <c r="R332" s="265"/>
    </row>
    <row r="333" spans="1:18" s="8" customFormat="1" x14ac:dyDescent="0.2">
      <c r="A333" s="6"/>
      <c r="B333" s="9"/>
      <c r="C333" s="44"/>
      <c r="D333" s="11"/>
      <c r="E333" s="9"/>
      <c r="F333" s="9"/>
      <c r="G333" s="9"/>
      <c r="H333" s="9"/>
      <c r="I333" s="9"/>
      <c r="J333" s="9"/>
      <c r="K333" s="9"/>
      <c r="L333" s="775"/>
      <c r="M333" s="48"/>
      <c r="N333" s="9"/>
      <c r="O333" s="9"/>
      <c r="P333" s="9"/>
      <c r="Q333" s="9"/>
      <c r="R333" s="265"/>
    </row>
    <row r="334" spans="1:18" s="8" customFormat="1" x14ac:dyDescent="0.2">
      <c r="A334" s="6"/>
      <c r="B334" s="9"/>
      <c r="C334" s="44"/>
      <c r="D334" s="11"/>
      <c r="E334" s="9"/>
      <c r="F334" s="9"/>
      <c r="G334" s="9"/>
      <c r="H334" s="9"/>
      <c r="I334" s="9"/>
      <c r="J334" s="9"/>
      <c r="K334" s="9"/>
      <c r="L334" s="775"/>
      <c r="M334" s="48"/>
      <c r="N334" s="9"/>
      <c r="O334" s="9"/>
      <c r="P334" s="9"/>
      <c r="Q334" s="9"/>
      <c r="R334" s="265"/>
    </row>
    <row r="335" spans="1:18" s="8" customFormat="1" x14ac:dyDescent="0.2">
      <c r="A335" s="6"/>
      <c r="B335" s="9"/>
      <c r="C335" s="44"/>
      <c r="D335" s="11"/>
      <c r="E335" s="9"/>
      <c r="F335" s="9"/>
      <c r="G335" s="9"/>
      <c r="H335" s="9"/>
      <c r="I335" s="9"/>
      <c r="J335" s="9"/>
      <c r="K335" s="9"/>
      <c r="L335" s="775"/>
      <c r="M335" s="48"/>
      <c r="N335" s="9"/>
      <c r="O335" s="9"/>
      <c r="P335" s="9"/>
      <c r="Q335" s="9"/>
      <c r="R335" s="265"/>
    </row>
    <row r="336" spans="1:18" s="8" customFormat="1" x14ac:dyDescent="0.2">
      <c r="A336" s="6"/>
      <c r="B336" s="9"/>
      <c r="C336" s="44"/>
      <c r="D336" s="11"/>
      <c r="E336" s="9"/>
      <c r="F336" s="9"/>
      <c r="G336" s="9"/>
      <c r="H336" s="9"/>
      <c r="I336" s="9"/>
      <c r="J336" s="9"/>
      <c r="K336" s="9"/>
      <c r="L336" s="775"/>
      <c r="M336" s="48"/>
      <c r="N336" s="9"/>
      <c r="O336" s="9"/>
      <c r="P336" s="9"/>
      <c r="Q336" s="9"/>
      <c r="R336" s="265"/>
    </row>
    <row r="337" spans="1:18" s="8" customFormat="1" x14ac:dyDescent="0.2">
      <c r="A337" s="6"/>
      <c r="B337" s="9"/>
      <c r="C337" s="44"/>
      <c r="D337" s="11"/>
      <c r="E337" s="9"/>
      <c r="F337" s="9"/>
      <c r="G337" s="9"/>
      <c r="H337" s="9"/>
      <c r="I337" s="9"/>
      <c r="J337" s="9"/>
      <c r="K337" s="9"/>
      <c r="L337" s="775"/>
      <c r="M337" s="48"/>
      <c r="N337" s="9"/>
      <c r="O337" s="9"/>
      <c r="P337" s="9"/>
      <c r="Q337" s="9"/>
      <c r="R337" s="265"/>
    </row>
    <row r="338" spans="1:18" s="8" customFormat="1" x14ac:dyDescent="0.2">
      <c r="A338" s="6"/>
      <c r="B338" s="9"/>
      <c r="C338" s="44"/>
      <c r="D338" s="11"/>
      <c r="E338" s="9"/>
      <c r="F338" s="9"/>
      <c r="G338" s="9"/>
      <c r="H338" s="9"/>
      <c r="I338" s="9"/>
      <c r="J338" s="9"/>
      <c r="K338" s="9"/>
      <c r="L338" s="775"/>
      <c r="M338" s="48"/>
      <c r="N338" s="9"/>
      <c r="O338" s="9"/>
      <c r="P338" s="9"/>
      <c r="Q338" s="9"/>
      <c r="R338" s="265"/>
    </row>
    <row r="339" spans="1:18" s="8" customFormat="1" x14ac:dyDescent="0.2">
      <c r="A339" s="6"/>
      <c r="B339" s="9"/>
      <c r="C339" s="44"/>
      <c r="D339" s="11"/>
      <c r="E339" s="9"/>
      <c r="F339" s="9"/>
      <c r="G339" s="9"/>
      <c r="H339" s="9"/>
      <c r="I339" s="9"/>
      <c r="J339" s="9"/>
      <c r="K339" s="9"/>
      <c r="L339" s="775"/>
      <c r="M339" s="48"/>
      <c r="N339" s="9"/>
      <c r="O339" s="9"/>
      <c r="P339" s="9"/>
      <c r="Q339" s="9"/>
      <c r="R339" s="265"/>
    </row>
    <row r="340" spans="1:18" s="8" customFormat="1" x14ac:dyDescent="0.2">
      <c r="A340" s="6"/>
      <c r="B340" s="9"/>
      <c r="C340" s="44"/>
      <c r="D340" s="11"/>
      <c r="E340" s="9"/>
      <c r="F340" s="9"/>
      <c r="G340" s="9"/>
      <c r="H340" s="9"/>
      <c r="I340" s="9"/>
      <c r="J340" s="9"/>
      <c r="K340" s="9"/>
      <c r="L340" s="775"/>
      <c r="M340" s="48"/>
      <c r="N340" s="9"/>
      <c r="O340" s="9"/>
      <c r="P340" s="9"/>
      <c r="Q340" s="9"/>
      <c r="R340" s="265"/>
    </row>
    <row r="341" spans="1:18" s="8" customFormat="1" x14ac:dyDescent="0.2">
      <c r="A341" s="6"/>
      <c r="B341" s="9"/>
      <c r="C341" s="44"/>
      <c r="D341" s="11"/>
      <c r="E341" s="9"/>
      <c r="F341" s="9"/>
      <c r="G341" s="9"/>
      <c r="H341" s="9"/>
      <c r="I341" s="9"/>
      <c r="J341" s="9"/>
      <c r="K341" s="9"/>
      <c r="L341" s="775"/>
      <c r="M341" s="48"/>
      <c r="N341" s="9"/>
      <c r="O341" s="9"/>
      <c r="P341" s="9"/>
      <c r="Q341" s="9"/>
      <c r="R341" s="265"/>
    </row>
    <row r="342" spans="1:18" s="8" customFormat="1" x14ac:dyDescent="0.2">
      <c r="A342" s="6"/>
      <c r="B342" s="9"/>
      <c r="C342" s="44"/>
      <c r="D342" s="11"/>
      <c r="E342" s="9"/>
      <c r="F342" s="9"/>
      <c r="G342" s="9"/>
      <c r="H342" s="9"/>
      <c r="I342" s="9"/>
      <c r="J342" s="9"/>
      <c r="K342" s="9"/>
      <c r="L342" s="775"/>
      <c r="M342" s="48"/>
      <c r="N342" s="9"/>
      <c r="O342" s="9"/>
      <c r="P342" s="9"/>
      <c r="Q342" s="9"/>
      <c r="R342" s="265"/>
    </row>
    <row r="343" spans="1:18" s="8" customFormat="1" x14ac:dyDescent="0.2">
      <c r="A343" s="6"/>
      <c r="B343" s="9"/>
      <c r="C343" s="44"/>
      <c r="D343" s="11"/>
      <c r="E343" s="9"/>
      <c r="F343" s="9"/>
      <c r="G343" s="9"/>
      <c r="H343" s="9"/>
      <c r="I343" s="9"/>
      <c r="J343" s="9"/>
      <c r="K343" s="9"/>
      <c r="L343" s="775"/>
      <c r="M343" s="48"/>
      <c r="N343" s="9"/>
      <c r="O343" s="9"/>
      <c r="P343" s="9"/>
      <c r="Q343" s="9"/>
      <c r="R343" s="265"/>
    </row>
    <row r="344" spans="1:18" s="8" customFormat="1" x14ac:dyDescent="0.2">
      <c r="A344" s="6"/>
      <c r="B344" s="9"/>
      <c r="C344" s="44"/>
      <c r="D344" s="11"/>
      <c r="E344" s="9"/>
      <c r="F344" s="9"/>
      <c r="G344" s="9"/>
      <c r="H344" s="9"/>
      <c r="I344" s="9"/>
      <c r="J344" s="9"/>
      <c r="K344" s="9"/>
      <c r="L344" s="775"/>
      <c r="M344" s="48"/>
      <c r="N344" s="9"/>
      <c r="O344" s="9"/>
      <c r="P344" s="9"/>
      <c r="Q344" s="9"/>
      <c r="R344" s="265"/>
    </row>
    <row r="345" spans="1:18" s="8" customFormat="1" x14ac:dyDescent="0.2">
      <c r="A345" s="6"/>
      <c r="B345" s="9"/>
      <c r="C345" s="44"/>
      <c r="D345" s="11"/>
      <c r="E345" s="9"/>
      <c r="F345" s="9"/>
      <c r="G345" s="9"/>
      <c r="H345" s="9"/>
      <c r="I345" s="9"/>
      <c r="J345" s="9"/>
      <c r="K345" s="9"/>
      <c r="L345" s="775"/>
      <c r="M345" s="48"/>
      <c r="N345" s="9"/>
      <c r="O345" s="9"/>
      <c r="P345" s="9"/>
      <c r="Q345" s="9"/>
      <c r="R345" s="265"/>
    </row>
    <row r="346" spans="1:18" s="8" customFormat="1" x14ac:dyDescent="0.2">
      <c r="A346" s="6"/>
      <c r="B346" s="9"/>
      <c r="C346" s="44"/>
      <c r="D346" s="11"/>
      <c r="E346" s="9"/>
      <c r="F346" s="9"/>
      <c r="G346" s="9"/>
      <c r="H346" s="9"/>
      <c r="I346" s="9"/>
      <c r="J346" s="9"/>
      <c r="K346" s="9"/>
      <c r="L346" s="775"/>
      <c r="M346" s="48"/>
      <c r="N346" s="9"/>
      <c r="O346" s="9"/>
      <c r="P346" s="9"/>
      <c r="Q346" s="9"/>
      <c r="R346" s="265"/>
    </row>
    <row r="347" spans="1:18" s="8" customFormat="1" x14ac:dyDescent="0.2">
      <c r="A347" s="6"/>
      <c r="B347" s="9"/>
      <c r="C347" s="44"/>
      <c r="D347" s="11"/>
      <c r="E347" s="9"/>
      <c r="F347" s="9"/>
      <c r="G347" s="9"/>
      <c r="H347" s="9"/>
      <c r="I347" s="9"/>
      <c r="J347" s="9"/>
      <c r="K347" s="9"/>
      <c r="L347" s="775"/>
      <c r="M347" s="48"/>
      <c r="N347" s="9"/>
      <c r="O347" s="9"/>
      <c r="P347" s="9"/>
      <c r="Q347" s="9"/>
      <c r="R347" s="265"/>
    </row>
    <row r="348" spans="1:18" s="8" customFormat="1" x14ac:dyDescent="0.2">
      <c r="A348" s="6"/>
      <c r="B348" s="9"/>
      <c r="C348" s="44"/>
      <c r="D348" s="11"/>
      <c r="E348" s="9"/>
      <c r="F348" s="9"/>
      <c r="G348" s="9"/>
      <c r="H348" s="9"/>
      <c r="I348" s="9"/>
      <c r="J348" s="9"/>
      <c r="K348" s="9"/>
      <c r="L348" s="775"/>
      <c r="M348" s="48"/>
      <c r="N348" s="9"/>
      <c r="O348" s="9"/>
      <c r="P348" s="9"/>
      <c r="Q348" s="9"/>
      <c r="R348" s="265"/>
    </row>
    <row r="349" spans="1:18" s="8" customFormat="1" x14ac:dyDescent="0.2">
      <c r="A349" s="6"/>
      <c r="B349" s="9"/>
      <c r="C349" s="44"/>
      <c r="D349" s="11"/>
      <c r="E349" s="9"/>
      <c r="F349" s="9"/>
      <c r="G349" s="9"/>
      <c r="H349" s="9"/>
      <c r="I349" s="9"/>
      <c r="J349" s="9"/>
      <c r="K349" s="9"/>
      <c r="L349" s="775"/>
      <c r="M349" s="48"/>
      <c r="N349" s="9"/>
      <c r="O349" s="9"/>
      <c r="P349" s="9"/>
      <c r="Q349" s="9"/>
      <c r="R349" s="265"/>
    </row>
    <row r="350" spans="1:18" s="8" customFormat="1" x14ac:dyDescent="0.2">
      <c r="A350" s="6"/>
      <c r="B350" s="9"/>
      <c r="C350" s="44"/>
      <c r="D350" s="11"/>
      <c r="E350" s="9"/>
      <c r="F350" s="9"/>
      <c r="G350" s="9"/>
      <c r="H350" s="9"/>
      <c r="I350" s="9"/>
      <c r="J350" s="9"/>
      <c r="K350" s="9"/>
      <c r="L350" s="775"/>
      <c r="M350" s="48"/>
      <c r="N350" s="9"/>
      <c r="O350" s="9"/>
      <c r="P350" s="9"/>
      <c r="Q350" s="9"/>
      <c r="R350" s="265"/>
    </row>
    <row r="351" spans="1:18" s="8" customFormat="1" x14ac:dyDescent="0.2">
      <c r="A351" s="6"/>
      <c r="B351" s="9"/>
      <c r="C351" s="44"/>
      <c r="D351" s="11"/>
      <c r="E351" s="9"/>
      <c r="F351" s="9"/>
      <c r="G351" s="9"/>
      <c r="H351" s="9"/>
      <c r="I351" s="9"/>
      <c r="J351" s="9"/>
      <c r="K351" s="9"/>
      <c r="L351" s="775"/>
      <c r="M351" s="48"/>
      <c r="N351" s="9"/>
      <c r="O351" s="9"/>
      <c r="P351" s="9"/>
      <c r="Q351" s="9"/>
      <c r="R351" s="265"/>
    </row>
    <row r="352" spans="1:18" s="8" customFormat="1" x14ac:dyDescent="0.2">
      <c r="A352" s="6"/>
      <c r="B352" s="9"/>
      <c r="C352" s="44"/>
      <c r="D352" s="11"/>
      <c r="E352" s="9"/>
      <c r="F352" s="9"/>
      <c r="G352" s="9"/>
      <c r="H352" s="9"/>
      <c r="I352" s="9"/>
      <c r="J352" s="9"/>
      <c r="K352" s="9"/>
      <c r="L352" s="775"/>
      <c r="M352" s="48"/>
      <c r="N352" s="9"/>
      <c r="O352" s="9"/>
      <c r="P352" s="9"/>
      <c r="Q352" s="9"/>
      <c r="R352" s="265"/>
    </row>
    <row r="353" spans="1:18" s="8" customFormat="1" x14ac:dyDescent="0.2">
      <c r="A353" s="6"/>
      <c r="B353" s="9"/>
      <c r="C353" s="44"/>
      <c r="D353" s="11"/>
      <c r="E353" s="9"/>
      <c r="F353" s="9"/>
      <c r="G353" s="9"/>
      <c r="H353" s="9"/>
      <c r="I353" s="9"/>
      <c r="J353" s="9"/>
      <c r="K353" s="9"/>
      <c r="L353" s="775"/>
      <c r="M353" s="48"/>
      <c r="N353" s="9"/>
      <c r="O353" s="9"/>
      <c r="P353" s="9"/>
      <c r="Q353" s="9"/>
      <c r="R353" s="265"/>
    </row>
    <row r="354" spans="1:18" s="8" customFormat="1" x14ac:dyDescent="0.2">
      <c r="A354" s="6"/>
      <c r="B354" s="9"/>
      <c r="C354" s="44"/>
      <c r="D354" s="11"/>
      <c r="E354" s="9"/>
      <c r="F354" s="9"/>
      <c r="G354" s="9"/>
      <c r="H354" s="9"/>
      <c r="I354" s="9"/>
      <c r="J354" s="9"/>
      <c r="K354" s="9"/>
      <c r="L354" s="775"/>
      <c r="M354" s="48"/>
      <c r="N354" s="9"/>
      <c r="O354" s="9"/>
      <c r="P354" s="9"/>
      <c r="Q354" s="9"/>
      <c r="R354" s="265"/>
    </row>
    <row r="355" spans="1:18" s="8" customFormat="1" x14ac:dyDescent="0.2">
      <c r="A355" s="6"/>
      <c r="B355" s="9"/>
      <c r="C355" s="44"/>
      <c r="D355" s="11"/>
      <c r="E355" s="9"/>
      <c r="F355" s="9"/>
      <c r="G355" s="9"/>
      <c r="H355" s="9"/>
      <c r="I355" s="9"/>
      <c r="J355" s="9"/>
      <c r="K355" s="9"/>
      <c r="L355" s="775"/>
      <c r="M355" s="48"/>
      <c r="N355" s="9"/>
      <c r="O355" s="9"/>
      <c r="P355" s="9"/>
      <c r="Q355" s="9"/>
      <c r="R355" s="265"/>
    </row>
    <row r="356" spans="1:18" s="8" customFormat="1" x14ac:dyDescent="0.2">
      <c r="A356" s="6"/>
      <c r="B356" s="9"/>
      <c r="C356" s="44"/>
      <c r="D356" s="11"/>
      <c r="E356" s="9"/>
      <c r="F356" s="9"/>
      <c r="G356" s="9"/>
      <c r="H356" s="9"/>
      <c r="I356" s="9"/>
      <c r="J356" s="9"/>
      <c r="K356" s="9"/>
      <c r="L356" s="775"/>
      <c r="M356" s="48"/>
      <c r="N356" s="9"/>
      <c r="O356" s="9"/>
      <c r="P356" s="9"/>
      <c r="Q356" s="9"/>
      <c r="R356" s="265"/>
    </row>
    <row r="357" spans="1:18" s="8" customFormat="1" x14ac:dyDescent="0.2">
      <c r="A357" s="6"/>
      <c r="B357" s="9"/>
      <c r="C357" s="44"/>
      <c r="D357" s="11"/>
      <c r="E357" s="9"/>
      <c r="F357" s="9"/>
      <c r="G357" s="9"/>
      <c r="H357" s="9"/>
      <c r="I357" s="9"/>
      <c r="J357" s="9"/>
      <c r="K357" s="9"/>
      <c r="L357" s="775"/>
      <c r="M357" s="48"/>
      <c r="N357" s="9"/>
      <c r="O357" s="9"/>
      <c r="P357" s="9"/>
      <c r="Q357" s="9"/>
      <c r="R357" s="265"/>
    </row>
    <row r="358" spans="1:18" s="8" customFormat="1" x14ac:dyDescent="0.2">
      <c r="A358" s="6"/>
      <c r="B358" s="9"/>
      <c r="C358" s="44"/>
      <c r="D358" s="11"/>
      <c r="E358" s="9"/>
      <c r="F358" s="9"/>
      <c r="G358" s="9"/>
      <c r="H358" s="9"/>
      <c r="I358" s="9"/>
      <c r="J358" s="9"/>
      <c r="K358" s="9"/>
      <c r="L358" s="775"/>
      <c r="M358" s="48"/>
      <c r="N358" s="9"/>
      <c r="O358" s="9"/>
      <c r="P358" s="9"/>
      <c r="Q358" s="9"/>
      <c r="R358" s="265"/>
    </row>
    <row r="359" spans="1:18" s="8" customFormat="1" x14ac:dyDescent="0.2">
      <c r="A359" s="6"/>
      <c r="B359" s="9"/>
      <c r="C359" s="44"/>
      <c r="D359" s="11"/>
      <c r="E359" s="9"/>
      <c r="F359" s="9"/>
      <c r="G359" s="9"/>
      <c r="H359" s="9"/>
      <c r="I359" s="9"/>
      <c r="J359" s="9"/>
      <c r="K359" s="9"/>
      <c r="L359" s="775"/>
      <c r="M359" s="48"/>
      <c r="N359" s="9"/>
      <c r="O359" s="9"/>
      <c r="P359" s="9"/>
      <c r="Q359" s="9"/>
      <c r="R359" s="265"/>
    </row>
    <row r="360" spans="1:18" s="8" customFormat="1" x14ac:dyDescent="0.2">
      <c r="A360" s="6"/>
      <c r="B360" s="9"/>
      <c r="C360" s="44"/>
      <c r="D360" s="11"/>
      <c r="E360" s="9"/>
      <c r="F360" s="9"/>
      <c r="G360" s="9"/>
      <c r="H360" s="9"/>
      <c r="I360" s="9"/>
      <c r="J360" s="9"/>
      <c r="K360" s="9"/>
      <c r="L360" s="775"/>
      <c r="M360" s="48"/>
      <c r="N360" s="9"/>
      <c r="O360" s="9"/>
      <c r="P360" s="9"/>
      <c r="Q360" s="9"/>
      <c r="R360" s="265"/>
    </row>
    <row r="361" spans="1:18" s="8" customFormat="1" x14ac:dyDescent="0.2">
      <c r="A361" s="6"/>
      <c r="B361" s="9"/>
      <c r="C361" s="44"/>
      <c r="D361" s="11"/>
      <c r="E361" s="9"/>
      <c r="F361" s="9"/>
      <c r="G361" s="9"/>
      <c r="H361" s="9"/>
      <c r="I361" s="9"/>
      <c r="J361" s="9"/>
      <c r="K361" s="9"/>
      <c r="L361" s="775"/>
      <c r="M361" s="48"/>
      <c r="N361" s="9"/>
      <c r="O361" s="9"/>
      <c r="P361" s="9"/>
      <c r="Q361" s="9"/>
      <c r="R361" s="265"/>
    </row>
    <row r="362" spans="1:18" s="8" customFormat="1" x14ac:dyDescent="0.2">
      <c r="A362" s="6"/>
      <c r="B362" s="9"/>
      <c r="C362" s="44"/>
      <c r="D362" s="11"/>
      <c r="E362" s="9"/>
      <c r="F362" s="9"/>
      <c r="G362" s="9"/>
      <c r="H362" s="9"/>
      <c r="I362" s="9"/>
      <c r="J362" s="9"/>
      <c r="K362" s="9"/>
      <c r="L362" s="775"/>
      <c r="M362" s="48"/>
      <c r="N362" s="9"/>
      <c r="O362" s="9"/>
      <c r="P362" s="9"/>
      <c r="Q362" s="9"/>
      <c r="R362" s="265"/>
    </row>
    <row r="363" spans="1:18" s="8" customFormat="1" x14ac:dyDescent="0.2">
      <c r="A363" s="6"/>
      <c r="B363" s="9"/>
      <c r="C363" s="44"/>
      <c r="D363" s="11"/>
      <c r="E363" s="9"/>
      <c r="F363" s="9"/>
      <c r="G363" s="9"/>
      <c r="H363" s="9"/>
      <c r="I363" s="9"/>
      <c r="J363" s="9"/>
      <c r="K363" s="9"/>
      <c r="L363" s="775"/>
      <c r="M363" s="48"/>
      <c r="N363" s="9"/>
      <c r="O363" s="9"/>
      <c r="P363" s="9"/>
      <c r="Q363" s="9"/>
      <c r="R363" s="265"/>
    </row>
    <row r="364" spans="1:18" s="8" customFormat="1" x14ac:dyDescent="0.2">
      <c r="A364" s="6"/>
      <c r="B364" s="9"/>
      <c r="C364" s="44"/>
      <c r="D364" s="11"/>
      <c r="E364" s="9"/>
      <c r="F364" s="9"/>
      <c r="G364" s="9"/>
      <c r="H364" s="9"/>
      <c r="I364" s="9"/>
      <c r="J364" s="9"/>
      <c r="K364" s="9"/>
      <c r="L364" s="775"/>
      <c r="M364" s="48"/>
      <c r="N364" s="9"/>
      <c r="O364" s="9"/>
      <c r="P364" s="9"/>
      <c r="Q364" s="9"/>
      <c r="R364" s="265"/>
    </row>
    <row r="365" spans="1:18" s="8" customFormat="1" x14ac:dyDescent="0.2">
      <c r="A365" s="6"/>
      <c r="B365" s="9"/>
      <c r="C365" s="44"/>
      <c r="D365" s="11"/>
      <c r="E365" s="9"/>
      <c r="F365" s="9"/>
      <c r="G365" s="9"/>
      <c r="H365" s="9"/>
      <c r="I365" s="9"/>
      <c r="J365" s="9"/>
      <c r="K365" s="9"/>
      <c r="L365" s="775"/>
      <c r="M365" s="48"/>
      <c r="N365" s="9"/>
      <c r="O365" s="9"/>
      <c r="P365" s="9"/>
      <c r="Q365" s="9"/>
      <c r="R365" s="265"/>
    </row>
    <row r="366" spans="1:18" s="8" customFormat="1" x14ac:dyDescent="0.2">
      <c r="A366" s="6"/>
      <c r="B366" s="9"/>
      <c r="C366" s="44"/>
      <c r="D366" s="11"/>
      <c r="E366" s="9"/>
      <c r="F366" s="9"/>
      <c r="G366" s="9"/>
      <c r="H366" s="9"/>
      <c r="I366" s="9"/>
      <c r="J366" s="9"/>
      <c r="K366" s="9"/>
      <c r="L366" s="775"/>
      <c r="M366" s="48"/>
      <c r="N366" s="9"/>
      <c r="O366" s="9"/>
      <c r="P366" s="9"/>
      <c r="Q366" s="9"/>
      <c r="R366" s="265"/>
    </row>
    <row r="367" spans="1:18" s="8" customFormat="1" x14ac:dyDescent="0.2">
      <c r="A367" s="6"/>
      <c r="B367" s="9"/>
      <c r="C367" s="44"/>
      <c r="D367" s="11"/>
      <c r="E367" s="9"/>
      <c r="F367" s="9"/>
      <c r="G367" s="9"/>
      <c r="H367" s="9"/>
      <c r="I367" s="9"/>
      <c r="J367" s="9"/>
      <c r="K367" s="9"/>
      <c r="L367" s="775"/>
      <c r="M367" s="48"/>
      <c r="N367" s="9"/>
      <c r="O367" s="9"/>
      <c r="P367" s="9"/>
      <c r="Q367" s="9"/>
      <c r="R367" s="265"/>
    </row>
    <row r="368" spans="1:18" s="8" customFormat="1" x14ac:dyDescent="0.2">
      <c r="A368" s="6"/>
      <c r="B368" s="9"/>
      <c r="C368" s="44"/>
      <c r="D368" s="11"/>
      <c r="E368" s="9"/>
      <c r="F368" s="9"/>
      <c r="G368" s="9"/>
      <c r="H368" s="9"/>
      <c r="I368" s="9"/>
      <c r="J368" s="9"/>
      <c r="K368" s="9"/>
      <c r="L368" s="775"/>
      <c r="M368" s="48"/>
      <c r="N368" s="9"/>
      <c r="O368" s="9"/>
      <c r="P368" s="9"/>
      <c r="Q368" s="9"/>
      <c r="R368" s="265"/>
    </row>
    <row r="369" spans="1:18" s="8" customFormat="1" x14ac:dyDescent="0.2">
      <c r="A369" s="6"/>
      <c r="B369" s="9"/>
      <c r="C369" s="44"/>
      <c r="D369" s="11"/>
      <c r="E369" s="9"/>
      <c r="F369" s="9"/>
      <c r="G369" s="9"/>
      <c r="H369" s="9"/>
      <c r="I369" s="9"/>
      <c r="J369" s="9"/>
      <c r="K369" s="9"/>
      <c r="L369" s="775"/>
      <c r="M369" s="48"/>
      <c r="N369" s="9"/>
      <c r="O369" s="9"/>
      <c r="P369" s="9"/>
      <c r="Q369" s="9"/>
      <c r="R369" s="265"/>
    </row>
    <row r="370" spans="1:18" s="8" customFormat="1" x14ac:dyDescent="0.2">
      <c r="A370" s="6"/>
      <c r="B370" s="9"/>
      <c r="C370" s="44"/>
      <c r="D370" s="11"/>
      <c r="E370" s="9"/>
      <c r="F370" s="9"/>
      <c r="G370" s="9"/>
      <c r="H370" s="9"/>
      <c r="I370" s="9"/>
      <c r="J370" s="9"/>
      <c r="K370" s="9"/>
      <c r="L370" s="775"/>
      <c r="M370" s="48"/>
      <c r="N370" s="9"/>
      <c r="O370" s="9"/>
      <c r="P370" s="9"/>
      <c r="Q370" s="9"/>
      <c r="R370" s="265"/>
    </row>
    <row r="371" spans="1:18" s="8" customFormat="1" x14ac:dyDescent="0.2">
      <c r="A371" s="6"/>
      <c r="B371" s="9"/>
      <c r="C371" s="44"/>
      <c r="D371" s="11"/>
      <c r="E371" s="9"/>
      <c r="F371" s="9"/>
      <c r="G371" s="9"/>
      <c r="H371" s="9"/>
      <c r="I371" s="9"/>
      <c r="J371" s="9"/>
      <c r="K371" s="9"/>
      <c r="L371" s="775"/>
      <c r="M371" s="48"/>
      <c r="N371" s="9"/>
      <c r="O371" s="9"/>
      <c r="P371" s="9"/>
      <c r="Q371" s="9"/>
      <c r="R371" s="265"/>
    </row>
    <row r="372" spans="1:18" s="8" customFormat="1" x14ac:dyDescent="0.2">
      <c r="A372" s="6"/>
      <c r="B372" s="9"/>
      <c r="C372" s="44"/>
      <c r="D372" s="11"/>
      <c r="E372" s="9"/>
      <c r="F372" s="9"/>
      <c r="G372" s="9"/>
      <c r="H372" s="9"/>
      <c r="I372" s="9"/>
      <c r="J372" s="9"/>
      <c r="K372" s="9"/>
      <c r="L372" s="775"/>
      <c r="M372" s="48"/>
      <c r="N372" s="9"/>
      <c r="O372" s="9"/>
      <c r="P372" s="9"/>
      <c r="Q372" s="9"/>
      <c r="R372" s="265"/>
    </row>
    <row r="373" spans="1:18" s="8" customFormat="1" x14ac:dyDescent="0.2">
      <c r="A373" s="6"/>
      <c r="B373" s="9"/>
      <c r="C373" s="44"/>
      <c r="D373" s="11"/>
      <c r="E373" s="9"/>
      <c r="F373" s="9"/>
      <c r="G373" s="9"/>
      <c r="H373" s="9"/>
      <c r="I373" s="9"/>
      <c r="J373" s="9"/>
      <c r="K373" s="9"/>
      <c r="L373" s="775"/>
      <c r="M373" s="48"/>
      <c r="N373" s="9"/>
      <c r="O373" s="9"/>
      <c r="P373" s="9"/>
      <c r="Q373" s="9"/>
      <c r="R373" s="265"/>
    </row>
    <row r="374" spans="1:18" s="8" customFormat="1" x14ac:dyDescent="0.2">
      <c r="A374" s="6"/>
      <c r="B374" s="9"/>
      <c r="C374" s="44"/>
      <c r="D374" s="11"/>
      <c r="E374" s="9"/>
      <c r="F374" s="9"/>
      <c r="G374" s="9"/>
      <c r="H374" s="9"/>
      <c r="I374" s="9"/>
      <c r="J374" s="9"/>
      <c r="K374" s="9"/>
      <c r="L374" s="775"/>
      <c r="M374" s="48"/>
      <c r="N374" s="9"/>
      <c r="O374" s="9"/>
      <c r="P374" s="9"/>
      <c r="Q374" s="9"/>
      <c r="R374" s="265"/>
    </row>
    <row r="375" spans="1:18" s="8" customFormat="1" x14ac:dyDescent="0.2">
      <c r="A375" s="6"/>
      <c r="B375" s="9"/>
      <c r="C375" s="44"/>
      <c r="D375" s="11"/>
      <c r="E375" s="9"/>
      <c r="F375" s="9"/>
      <c r="G375" s="9"/>
      <c r="H375" s="9"/>
      <c r="I375" s="9"/>
      <c r="J375" s="9"/>
      <c r="K375" s="9"/>
      <c r="L375" s="775"/>
      <c r="M375" s="48"/>
      <c r="N375" s="9"/>
      <c r="O375" s="9"/>
      <c r="P375" s="9"/>
      <c r="Q375" s="9"/>
      <c r="R375" s="265"/>
    </row>
    <row r="376" spans="1:18" s="8" customFormat="1" x14ac:dyDescent="0.2">
      <c r="A376" s="6"/>
      <c r="B376" s="9"/>
      <c r="C376" s="44"/>
      <c r="D376" s="11"/>
      <c r="E376" s="9"/>
      <c r="F376" s="9"/>
      <c r="G376" s="9"/>
      <c r="H376" s="9"/>
      <c r="I376" s="9"/>
      <c r="J376" s="9"/>
      <c r="K376" s="9"/>
      <c r="L376" s="775"/>
      <c r="M376" s="48"/>
      <c r="N376" s="9"/>
      <c r="O376" s="9"/>
      <c r="P376" s="9"/>
      <c r="Q376" s="9"/>
      <c r="R376" s="265"/>
    </row>
    <row r="377" spans="1:18" s="8" customFormat="1" x14ac:dyDescent="0.2">
      <c r="A377" s="6"/>
      <c r="B377" s="9"/>
      <c r="C377" s="44"/>
      <c r="D377" s="11"/>
      <c r="E377" s="9"/>
      <c r="F377" s="9"/>
      <c r="G377" s="9"/>
      <c r="H377" s="9"/>
      <c r="I377" s="9"/>
      <c r="J377" s="9"/>
      <c r="K377" s="9"/>
      <c r="L377" s="775"/>
      <c r="M377" s="48"/>
      <c r="N377" s="9"/>
      <c r="O377" s="9"/>
      <c r="P377" s="9"/>
      <c r="Q377" s="9"/>
      <c r="R377" s="265"/>
    </row>
    <row r="378" spans="1:18" s="8" customFormat="1" x14ac:dyDescent="0.2">
      <c r="A378" s="6"/>
      <c r="B378" s="9"/>
      <c r="C378" s="44"/>
      <c r="D378" s="11"/>
      <c r="E378" s="9"/>
      <c r="F378" s="9"/>
      <c r="G378" s="9"/>
      <c r="H378" s="9"/>
      <c r="I378" s="9"/>
      <c r="J378" s="9"/>
      <c r="K378" s="9"/>
      <c r="L378" s="775"/>
      <c r="M378" s="48"/>
      <c r="N378" s="9"/>
      <c r="O378" s="9"/>
      <c r="P378" s="9"/>
      <c r="Q378" s="9"/>
      <c r="R378" s="265"/>
    </row>
    <row r="379" spans="1:18" s="8" customFormat="1" x14ac:dyDescent="0.2">
      <c r="A379" s="6"/>
      <c r="B379" s="9"/>
      <c r="C379" s="44"/>
      <c r="D379" s="11"/>
      <c r="E379" s="9"/>
      <c r="F379" s="9"/>
      <c r="G379" s="9"/>
      <c r="H379" s="9"/>
      <c r="I379" s="9"/>
      <c r="J379" s="9"/>
      <c r="K379" s="9"/>
      <c r="L379" s="775"/>
      <c r="M379" s="48"/>
      <c r="N379" s="9"/>
      <c r="O379" s="9"/>
      <c r="P379" s="9"/>
      <c r="Q379" s="9"/>
      <c r="R379" s="265"/>
    </row>
    <row r="380" spans="1:18" s="8" customFormat="1" x14ac:dyDescent="0.2">
      <c r="A380" s="6"/>
      <c r="B380" s="9"/>
      <c r="C380" s="44"/>
      <c r="D380" s="11"/>
      <c r="E380" s="9"/>
      <c r="F380" s="9"/>
      <c r="G380" s="9"/>
      <c r="H380" s="9"/>
      <c r="I380" s="9"/>
      <c r="J380" s="9"/>
      <c r="K380" s="9"/>
      <c r="L380" s="775"/>
      <c r="M380" s="48"/>
      <c r="N380" s="9"/>
      <c r="O380" s="9"/>
      <c r="P380" s="9"/>
      <c r="Q380" s="9"/>
      <c r="R380" s="265"/>
    </row>
    <row r="381" spans="1:18" s="8" customFormat="1" x14ac:dyDescent="0.2">
      <c r="A381" s="6"/>
      <c r="B381" s="9"/>
      <c r="C381" s="44"/>
      <c r="D381" s="11"/>
      <c r="E381" s="9"/>
      <c r="F381" s="9"/>
      <c r="G381" s="9"/>
      <c r="H381" s="9"/>
      <c r="I381" s="9"/>
      <c r="J381" s="9"/>
      <c r="K381" s="9"/>
      <c r="L381" s="775"/>
      <c r="M381" s="48"/>
      <c r="N381" s="9"/>
      <c r="O381" s="9"/>
      <c r="P381" s="9"/>
      <c r="Q381" s="9"/>
      <c r="R381" s="265"/>
    </row>
    <row r="382" spans="1:18" s="8" customFormat="1" x14ac:dyDescent="0.2">
      <c r="A382" s="6"/>
      <c r="B382" s="9"/>
      <c r="C382" s="44"/>
      <c r="D382" s="11"/>
      <c r="E382" s="9"/>
      <c r="F382" s="9"/>
      <c r="G382" s="9"/>
      <c r="H382" s="9"/>
      <c r="I382" s="9"/>
      <c r="J382" s="9"/>
      <c r="K382" s="9"/>
      <c r="L382" s="775"/>
      <c r="M382" s="48"/>
      <c r="N382" s="9"/>
      <c r="O382" s="9"/>
      <c r="P382" s="9"/>
      <c r="Q382" s="9"/>
      <c r="R382" s="265"/>
    </row>
    <row r="383" spans="1:18" s="8" customFormat="1" x14ac:dyDescent="0.2">
      <c r="A383" s="6"/>
      <c r="B383" s="9"/>
      <c r="C383" s="44"/>
      <c r="D383" s="11"/>
      <c r="E383" s="9"/>
      <c r="F383" s="9"/>
      <c r="G383" s="9"/>
      <c r="H383" s="9"/>
      <c r="I383" s="9"/>
      <c r="J383" s="9"/>
      <c r="K383" s="9"/>
      <c r="L383" s="775"/>
      <c r="M383" s="48"/>
      <c r="N383" s="9"/>
      <c r="O383" s="9"/>
      <c r="P383" s="9"/>
      <c r="Q383" s="9"/>
      <c r="R383" s="265"/>
    </row>
    <row r="384" spans="1:18" s="8" customFormat="1" x14ac:dyDescent="0.2">
      <c r="A384" s="6"/>
      <c r="B384" s="9"/>
      <c r="C384" s="44"/>
      <c r="D384" s="11"/>
      <c r="E384" s="9"/>
      <c r="F384" s="9"/>
      <c r="G384" s="9"/>
      <c r="H384" s="9"/>
      <c r="I384" s="9"/>
      <c r="J384" s="9"/>
      <c r="K384" s="9"/>
      <c r="L384" s="775"/>
      <c r="M384" s="48"/>
      <c r="N384" s="9"/>
      <c r="O384" s="9"/>
      <c r="P384" s="9"/>
      <c r="Q384" s="9"/>
      <c r="R384" s="265"/>
    </row>
    <row r="385" spans="1:23" s="1" customFormat="1" x14ac:dyDescent="0.2">
      <c r="A385" s="6"/>
      <c r="B385" s="9"/>
      <c r="C385" s="44"/>
      <c r="D385" s="11"/>
      <c r="E385" s="9"/>
      <c r="F385" s="9"/>
      <c r="G385" s="9"/>
      <c r="H385" s="9"/>
      <c r="I385" s="9"/>
      <c r="J385" s="9"/>
      <c r="K385" s="9"/>
      <c r="L385" s="775"/>
      <c r="M385" s="48"/>
      <c r="N385" s="9"/>
      <c r="O385" s="9"/>
      <c r="P385" s="9"/>
      <c r="Q385" s="9"/>
      <c r="R385" s="265"/>
      <c r="S385" s="5"/>
      <c r="T385" s="5"/>
      <c r="U385" s="5"/>
      <c r="V385" s="5"/>
      <c r="W385" s="5"/>
    </row>
    <row r="386" spans="1:23" s="1" customFormat="1" x14ac:dyDescent="0.2">
      <c r="A386" s="6"/>
      <c r="B386" s="9"/>
      <c r="C386" s="44"/>
      <c r="D386" s="11"/>
      <c r="E386" s="9"/>
      <c r="F386" s="9"/>
      <c r="G386" s="9"/>
      <c r="H386" s="9"/>
      <c r="I386" s="9"/>
      <c r="J386" s="9"/>
      <c r="K386" s="9"/>
      <c r="L386" s="775"/>
      <c r="M386" s="48"/>
      <c r="N386" s="9"/>
      <c r="O386" s="9"/>
      <c r="P386" s="9"/>
      <c r="Q386" s="9"/>
      <c r="R386" s="265"/>
      <c r="S386" s="5"/>
      <c r="T386" s="5"/>
      <c r="U386" s="5"/>
      <c r="V386" s="5"/>
      <c r="W386" s="5"/>
    </row>
    <row r="387" spans="1:23" s="1" customFormat="1" x14ac:dyDescent="0.2">
      <c r="A387" s="6"/>
      <c r="B387" s="9"/>
      <c r="C387" s="44"/>
      <c r="D387" s="11"/>
      <c r="E387" s="9"/>
      <c r="F387" s="9"/>
      <c r="G387" s="9"/>
      <c r="H387" s="9"/>
      <c r="I387" s="9"/>
      <c r="J387" s="9"/>
      <c r="K387" s="9"/>
      <c r="L387" s="775"/>
      <c r="M387" s="48"/>
      <c r="N387" s="9"/>
      <c r="O387" s="9"/>
      <c r="P387" s="9"/>
      <c r="Q387" s="9"/>
      <c r="R387" s="265"/>
      <c r="S387" s="5"/>
      <c r="T387" s="5"/>
      <c r="U387" s="5"/>
      <c r="V387" s="5"/>
      <c r="W387" s="5"/>
    </row>
    <row r="388" spans="1:23" s="1" customFormat="1" x14ac:dyDescent="0.2">
      <c r="A388" s="6"/>
      <c r="B388" s="9"/>
      <c r="C388" s="44"/>
      <c r="D388" s="11"/>
      <c r="E388" s="9"/>
      <c r="F388" s="9"/>
      <c r="G388" s="9"/>
      <c r="H388" s="9"/>
      <c r="I388" s="9"/>
      <c r="J388" s="9"/>
      <c r="K388" s="9"/>
      <c r="L388" s="775"/>
      <c r="M388" s="48"/>
      <c r="N388" s="9"/>
      <c r="O388" s="9"/>
      <c r="P388" s="9"/>
      <c r="Q388" s="9"/>
      <c r="R388" s="265"/>
      <c r="S388" s="5"/>
      <c r="T388" s="5"/>
      <c r="U388" s="5"/>
      <c r="V388" s="5"/>
      <c r="W388" s="5"/>
    </row>
    <row r="389" spans="1:23" s="1" customFormat="1" x14ac:dyDescent="0.2">
      <c r="A389" s="6"/>
      <c r="B389" s="9"/>
      <c r="C389" s="44"/>
      <c r="D389" s="11"/>
      <c r="E389" s="9"/>
      <c r="F389" s="9"/>
      <c r="G389" s="9"/>
      <c r="H389" s="9"/>
      <c r="I389" s="9"/>
      <c r="J389" s="9"/>
      <c r="K389" s="9"/>
      <c r="L389" s="775"/>
      <c r="M389" s="48"/>
      <c r="N389" s="9"/>
      <c r="O389" s="9"/>
      <c r="P389" s="9"/>
      <c r="Q389" s="9"/>
      <c r="R389" s="265"/>
      <c r="S389" s="5"/>
      <c r="T389" s="5"/>
      <c r="U389" s="5"/>
      <c r="V389" s="5"/>
      <c r="W389" s="5"/>
    </row>
    <row r="390" spans="1:23" s="1" customFormat="1" x14ac:dyDescent="0.2">
      <c r="A390" s="6"/>
      <c r="B390" s="9"/>
      <c r="C390" s="44"/>
      <c r="D390" s="11"/>
      <c r="E390" s="9"/>
      <c r="F390" s="9"/>
      <c r="G390" s="9"/>
      <c r="H390" s="9"/>
      <c r="I390" s="9"/>
      <c r="J390" s="9"/>
      <c r="K390" s="9"/>
      <c r="L390" s="775"/>
      <c r="M390" s="48"/>
      <c r="N390" s="9"/>
      <c r="O390" s="9"/>
      <c r="P390" s="9"/>
      <c r="Q390" s="9"/>
      <c r="R390" s="265"/>
      <c r="S390" s="5"/>
      <c r="T390" s="5"/>
      <c r="U390" s="5"/>
      <c r="V390" s="5"/>
      <c r="W390" s="5"/>
    </row>
    <row r="391" spans="1:23" s="1" customFormat="1" x14ac:dyDescent="0.2">
      <c r="A391" s="6"/>
      <c r="B391" s="9"/>
      <c r="C391" s="44"/>
      <c r="D391" s="11"/>
      <c r="E391" s="9"/>
      <c r="F391" s="9"/>
      <c r="G391" s="9"/>
      <c r="H391" s="9"/>
      <c r="I391" s="9"/>
      <c r="J391" s="9"/>
      <c r="K391" s="9"/>
      <c r="L391" s="775"/>
      <c r="M391" s="48"/>
      <c r="N391" s="9"/>
      <c r="O391" s="9"/>
      <c r="P391" s="9"/>
      <c r="Q391" s="9"/>
      <c r="R391" s="265"/>
      <c r="S391" s="5"/>
      <c r="T391" s="5"/>
      <c r="U391" s="5"/>
      <c r="V391" s="5"/>
      <c r="W391" s="5"/>
    </row>
    <row r="392" spans="1:23" s="1" customFormat="1" x14ac:dyDescent="0.2">
      <c r="A392" s="6"/>
      <c r="B392" s="9"/>
      <c r="C392" s="44"/>
      <c r="D392" s="11"/>
      <c r="E392" s="9"/>
      <c r="F392" s="9"/>
      <c r="G392" s="9"/>
      <c r="H392" s="9"/>
      <c r="I392" s="9"/>
      <c r="J392" s="9"/>
      <c r="K392" s="9"/>
      <c r="L392" s="775"/>
      <c r="M392" s="48"/>
      <c r="N392" s="9"/>
      <c r="O392" s="9"/>
      <c r="P392" s="9"/>
      <c r="Q392" s="9"/>
      <c r="R392" s="265"/>
      <c r="S392" s="5"/>
      <c r="T392" s="5"/>
      <c r="U392" s="5"/>
      <c r="V392" s="5"/>
      <c r="W392" s="5"/>
    </row>
    <row r="393" spans="1:23" s="5" customFormat="1" x14ac:dyDescent="0.2">
      <c r="A393" s="6"/>
      <c r="B393" s="9"/>
      <c r="C393" s="44"/>
      <c r="D393" s="11"/>
      <c r="E393" s="9"/>
      <c r="F393" s="9"/>
      <c r="G393" s="9"/>
      <c r="H393" s="9"/>
      <c r="I393" s="9"/>
      <c r="J393" s="9"/>
      <c r="K393" s="9"/>
      <c r="L393" s="775"/>
      <c r="M393" s="48"/>
      <c r="N393" s="9"/>
      <c r="O393" s="9"/>
      <c r="P393" s="9"/>
      <c r="Q393" s="9"/>
      <c r="R393" s="265"/>
    </row>
    <row r="394" spans="1:23" s="5" customFormat="1" x14ac:dyDescent="0.2">
      <c r="A394" s="6"/>
      <c r="B394" s="9"/>
      <c r="C394" s="44"/>
      <c r="D394" s="11"/>
      <c r="E394" s="9"/>
      <c r="F394" s="9"/>
      <c r="G394" s="9"/>
      <c r="H394" s="9"/>
      <c r="I394" s="9"/>
      <c r="J394" s="9"/>
      <c r="K394" s="9"/>
      <c r="L394" s="775"/>
      <c r="M394" s="48"/>
      <c r="N394" s="9"/>
      <c r="O394" s="9"/>
      <c r="P394" s="9"/>
      <c r="Q394" s="9"/>
      <c r="R394" s="265"/>
    </row>
    <row r="395" spans="1:23" s="1" customFormat="1" x14ac:dyDescent="0.2">
      <c r="A395" s="6"/>
      <c r="B395" s="9"/>
      <c r="C395" s="44"/>
      <c r="D395" s="11"/>
      <c r="E395" s="9"/>
      <c r="F395" s="9"/>
      <c r="G395" s="9"/>
      <c r="H395" s="9"/>
      <c r="I395" s="9"/>
      <c r="J395" s="9"/>
      <c r="K395" s="9"/>
      <c r="L395" s="775"/>
      <c r="M395" s="48"/>
      <c r="N395" s="9"/>
      <c r="O395" s="9"/>
      <c r="P395" s="9"/>
      <c r="Q395" s="9"/>
      <c r="R395" s="265"/>
      <c r="S395" s="5"/>
      <c r="T395" s="5"/>
      <c r="U395" s="5"/>
      <c r="V395" s="5"/>
      <c r="W395" s="5"/>
    </row>
    <row r="396" spans="1:23" s="1" customFormat="1" x14ac:dyDescent="0.2">
      <c r="A396" s="6"/>
      <c r="B396" s="9"/>
      <c r="C396" s="44"/>
      <c r="D396" s="11"/>
      <c r="E396" s="9"/>
      <c r="F396" s="9"/>
      <c r="G396" s="9"/>
      <c r="H396" s="9"/>
      <c r="I396" s="9"/>
      <c r="J396" s="9"/>
      <c r="K396" s="9"/>
      <c r="L396" s="775"/>
      <c r="M396" s="48"/>
      <c r="N396" s="9"/>
      <c r="O396" s="9"/>
      <c r="P396" s="9"/>
      <c r="Q396" s="9"/>
      <c r="R396" s="265"/>
      <c r="S396" s="5"/>
      <c r="T396" s="5"/>
      <c r="U396" s="5"/>
      <c r="V396" s="5"/>
      <c r="W396" s="5"/>
    </row>
    <row r="397" spans="1:23" s="1" customFormat="1" x14ac:dyDescent="0.2">
      <c r="A397" s="6"/>
      <c r="B397" s="9"/>
      <c r="C397" s="44"/>
      <c r="D397" s="11"/>
      <c r="E397" s="9"/>
      <c r="F397" s="9"/>
      <c r="G397" s="9"/>
      <c r="H397" s="9"/>
      <c r="I397" s="9"/>
      <c r="J397" s="9"/>
      <c r="K397" s="9"/>
      <c r="L397" s="775"/>
      <c r="M397" s="48"/>
      <c r="N397" s="9"/>
      <c r="O397" s="9"/>
      <c r="P397" s="9"/>
      <c r="Q397" s="9"/>
      <c r="R397" s="265"/>
      <c r="S397" s="5"/>
      <c r="T397" s="5"/>
      <c r="U397" s="5"/>
      <c r="V397" s="5"/>
      <c r="W397" s="5"/>
    </row>
    <row r="398" spans="1:23" s="1" customFormat="1" x14ac:dyDescent="0.2">
      <c r="A398" s="6"/>
      <c r="B398" s="9"/>
      <c r="C398" s="44"/>
      <c r="D398" s="11"/>
      <c r="E398" s="9"/>
      <c r="F398" s="9"/>
      <c r="G398" s="9"/>
      <c r="H398" s="9"/>
      <c r="I398" s="9"/>
      <c r="J398" s="9"/>
      <c r="K398" s="9"/>
      <c r="L398" s="775"/>
      <c r="M398" s="48"/>
      <c r="N398" s="9"/>
      <c r="O398" s="9"/>
      <c r="P398" s="9"/>
      <c r="Q398" s="9"/>
      <c r="R398" s="265"/>
      <c r="S398" s="5"/>
      <c r="T398" s="5"/>
      <c r="U398" s="5"/>
      <c r="V398" s="5"/>
      <c r="W398" s="5"/>
    </row>
  </sheetData>
  <mergeCells count="31">
    <mergeCell ref="D140:J140"/>
    <mergeCell ref="A147:B147"/>
    <mergeCell ref="O143:R143"/>
    <mergeCell ref="O145:R145"/>
    <mergeCell ref="O144:R144"/>
    <mergeCell ref="A143:B143"/>
    <mergeCell ref="A144:B144"/>
    <mergeCell ref="D145:E145"/>
    <mergeCell ref="D144:E144"/>
    <mergeCell ref="D143:E143"/>
    <mergeCell ref="H143:J143"/>
    <mergeCell ref="A145:B145"/>
    <mergeCell ref="H144:J144"/>
    <mergeCell ref="H145:J145"/>
    <mergeCell ref="F10:G10"/>
    <mergeCell ref="A7:B10"/>
    <mergeCell ref="C7:C10"/>
    <mergeCell ref="D7:D10"/>
    <mergeCell ref="E7:E10"/>
    <mergeCell ref="A4:R4"/>
    <mergeCell ref="A2:R2"/>
    <mergeCell ref="A3:R3"/>
    <mergeCell ref="A5:R5"/>
    <mergeCell ref="H7:L7"/>
    <mergeCell ref="M7:M9"/>
    <mergeCell ref="N7:R7"/>
    <mergeCell ref="F8:F9"/>
    <mergeCell ref="G8:G9"/>
    <mergeCell ref="L8:L9"/>
    <mergeCell ref="R8:R9"/>
    <mergeCell ref="F7:G7"/>
  </mergeCells>
  <printOptions horizontalCentered="1"/>
  <pageMargins left="0.25" right="1.25" top="0.75" bottom="0.75" header="0.3" footer="0.3"/>
  <pageSetup paperSize="5" scale="70" firstPageNumber="5" orientation="landscape" useFirstPageNumber="1" horizontalDpi="300" verticalDpi="300" r:id="rId1"/>
  <headerFooter alignWithMargins="0">
    <oddHeader>&amp;R</oddHeader>
    <oddFooter>&amp;C&amp;P</oddFooter>
  </headerFooter>
  <rowBreaks count="5" manualBreakCount="5">
    <brk id="32" max="17" man="1"/>
    <brk id="56" max="17" man="1"/>
    <brk id="69" max="17" man="1"/>
    <brk id="97" max="17" man="1"/>
    <brk id="124" max="1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Y249"/>
  <sheetViews>
    <sheetView tabSelected="1" view="pageBreakPreview" topLeftCell="A4" zoomScale="80" zoomScaleNormal="75" zoomScaleSheetLayoutView="80" workbookViewId="0">
      <pane xSplit="8" ySplit="7" topLeftCell="I24" activePane="bottomRight" state="frozen"/>
      <selection activeCell="A4" sqref="A4"/>
      <selection pane="topRight" activeCell="I4" sqref="I4"/>
      <selection pane="bottomLeft" activeCell="A11" sqref="A11"/>
      <selection pane="bottomRight" activeCell="L41" sqref="L41"/>
    </sheetView>
  </sheetViews>
  <sheetFormatPr defaultRowHeight="12.75" x14ac:dyDescent="0.2"/>
  <cols>
    <col min="1" max="1" width="11.85546875" style="145" customWidth="1"/>
    <col min="2" max="2" width="42.140625" style="262" customWidth="1"/>
    <col min="3" max="3" width="6.42578125" style="263" customWidth="1"/>
    <col min="4" max="4" width="28.140625" style="264" customWidth="1"/>
    <col min="5" max="5" width="17.5703125" style="262" customWidth="1"/>
    <col min="6" max="7" width="8.28515625" style="262" customWidth="1"/>
    <col min="8" max="9" width="9" style="262" customWidth="1"/>
    <col min="10" max="10" width="9.42578125" style="262" customWidth="1"/>
    <col min="11" max="11" width="8.7109375" style="262" customWidth="1"/>
    <col min="12" max="12" width="9.28515625" style="265" customWidth="1"/>
    <col min="13" max="13" width="8" style="265" customWidth="1"/>
    <col min="14" max="16" width="9.28515625" style="262" customWidth="1"/>
    <col min="17" max="17" width="9.140625" style="262" customWidth="1"/>
    <col min="18" max="18" width="9.5703125" style="265" customWidth="1"/>
    <col min="19" max="19" width="9.140625" style="144" hidden="1" customWidth="1"/>
    <col min="20" max="23" width="9.140625" style="144"/>
    <col min="24" max="16384" width="9.140625" style="145"/>
  </cols>
  <sheetData>
    <row r="1" spans="1:23" ht="23.25" customHeight="1" x14ac:dyDescent="0.2">
      <c r="A1" s="143" t="s">
        <v>271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570"/>
      <c r="M1" s="143"/>
      <c r="N1" s="143"/>
      <c r="O1" s="143"/>
      <c r="P1" s="143"/>
      <c r="Q1" s="143"/>
      <c r="R1" s="570"/>
    </row>
    <row r="2" spans="1:23" s="147" customFormat="1" ht="24.95" customHeight="1" x14ac:dyDescent="0.2">
      <c r="A2" s="854" t="s">
        <v>24</v>
      </c>
      <c r="B2" s="854"/>
      <c r="C2" s="854"/>
      <c r="D2" s="854"/>
      <c r="E2" s="854"/>
      <c r="F2" s="854"/>
      <c r="G2" s="854"/>
      <c r="H2" s="854"/>
      <c r="I2" s="854"/>
      <c r="J2" s="854"/>
      <c r="K2" s="854"/>
      <c r="L2" s="854"/>
      <c r="M2" s="854"/>
      <c r="N2" s="854"/>
      <c r="O2" s="854"/>
      <c r="P2" s="854"/>
      <c r="Q2" s="854"/>
      <c r="R2" s="854"/>
      <c r="S2" s="146"/>
      <c r="T2" s="146"/>
      <c r="U2" s="146"/>
      <c r="V2" s="146"/>
      <c r="W2" s="146"/>
    </row>
    <row r="3" spans="1:23" s="146" customFormat="1" ht="24.95" customHeight="1" x14ac:dyDescent="0.2">
      <c r="A3" s="854" t="s">
        <v>210</v>
      </c>
      <c r="B3" s="854"/>
      <c r="C3" s="854"/>
      <c r="D3" s="854"/>
      <c r="E3" s="854"/>
      <c r="F3" s="854"/>
      <c r="G3" s="854"/>
      <c r="H3" s="854"/>
      <c r="I3" s="854"/>
      <c r="J3" s="854"/>
      <c r="K3" s="854"/>
      <c r="L3" s="854"/>
      <c r="M3" s="854"/>
      <c r="N3" s="854"/>
      <c r="O3" s="854"/>
      <c r="P3" s="854"/>
      <c r="Q3" s="854"/>
      <c r="R3" s="854"/>
    </row>
    <row r="4" spans="1:23" s="146" customFormat="1" ht="24.95" customHeight="1" x14ac:dyDescent="0.2">
      <c r="A4" s="854" t="s">
        <v>320</v>
      </c>
      <c r="B4" s="854"/>
      <c r="C4" s="854"/>
      <c r="D4" s="854"/>
      <c r="E4" s="854"/>
      <c r="F4" s="854"/>
      <c r="G4" s="854"/>
      <c r="H4" s="854"/>
      <c r="I4" s="854"/>
      <c r="J4" s="854"/>
      <c r="K4" s="854"/>
      <c r="L4" s="854"/>
      <c r="M4" s="854"/>
      <c r="N4" s="854"/>
      <c r="O4" s="854"/>
      <c r="P4" s="854"/>
      <c r="Q4" s="854"/>
      <c r="R4" s="854"/>
    </row>
    <row r="5" spans="1:23" s="146" customFormat="1" ht="15.95" customHeight="1" x14ac:dyDescent="0.2">
      <c r="A5" s="856" t="s">
        <v>21</v>
      </c>
      <c r="B5" s="856"/>
      <c r="C5" s="856"/>
      <c r="D5" s="856"/>
      <c r="E5" s="856"/>
      <c r="F5" s="856"/>
      <c r="G5" s="856"/>
      <c r="H5" s="856"/>
      <c r="I5" s="856"/>
      <c r="J5" s="856"/>
      <c r="K5" s="856"/>
      <c r="L5" s="856"/>
      <c r="M5" s="856"/>
      <c r="N5" s="856"/>
      <c r="O5" s="856"/>
      <c r="P5" s="856"/>
      <c r="Q5" s="856"/>
      <c r="R5" s="856"/>
    </row>
    <row r="6" spans="1:23" s="146" customFormat="1" ht="26.25" x14ac:dyDescent="0.2">
      <c r="A6" s="267"/>
      <c r="B6" s="268"/>
      <c r="C6" s="269"/>
      <c r="D6" s="268"/>
      <c r="E6" s="268"/>
      <c r="F6" s="268"/>
      <c r="G6" s="268"/>
      <c r="H6" s="268"/>
      <c r="I6" s="268"/>
      <c r="J6" s="268"/>
      <c r="K6" s="268"/>
      <c r="L6" s="268"/>
      <c r="M6" s="268"/>
      <c r="N6" s="268"/>
      <c r="O6" s="268"/>
      <c r="P6" s="268"/>
      <c r="Q6" s="268"/>
      <c r="R6" s="268"/>
    </row>
    <row r="7" spans="1:23" s="148" customFormat="1" ht="31.5" customHeight="1" x14ac:dyDescent="0.2">
      <c r="A7" s="870" t="s">
        <v>23</v>
      </c>
      <c r="B7" s="870"/>
      <c r="C7" s="861" t="s">
        <v>26</v>
      </c>
      <c r="D7" s="852" t="s">
        <v>28</v>
      </c>
      <c r="E7" s="864" t="s">
        <v>19</v>
      </c>
      <c r="F7" s="852" t="s">
        <v>321</v>
      </c>
      <c r="G7" s="852"/>
      <c r="H7" s="857" t="s">
        <v>322</v>
      </c>
      <c r="I7" s="858"/>
      <c r="J7" s="858"/>
      <c r="K7" s="858"/>
      <c r="L7" s="859"/>
      <c r="M7" s="852" t="s">
        <v>25</v>
      </c>
      <c r="N7" s="852" t="s">
        <v>323</v>
      </c>
      <c r="O7" s="852"/>
      <c r="P7" s="852"/>
      <c r="Q7" s="852"/>
      <c r="R7" s="852"/>
    </row>
    <row r="8" spans="1:23" s="148" customFormat="1" ht="15.75" x14ac:dyDescent="0.2">
      <c r="A8" s="870"/>
      <c r="B8" s="870"/>
      <c r="C8" s="862"/>
      <c r="D8" s="852"/>
      <c r="E8" s="865"/>
      <c r="F8" s="860" t="s">
        <v>3</v>
      </c>
      <c r="G8" s="860" t="s">
        <v>4</v>
      </c>
      <c r="H8" s="149" t="s">
        <v>5</v>
      </c>
      <c r="I8" s="149" t="s">
        <v>6</v>
      </c>
      <c r="J8" s="149" t="s">
        <v>7</v>
      </c>
      <c r="K8" s="149" t="s">
        <v>8</v>
      </c>
      <c r="L8" s="852" t="s">
        <v>0</v>
      </c>
      <c r="M8" s="852"/>
      <c r="N8" s="149" t="s">
        <v>5</v>
      </c>
      <c r="O8" s="149" t="s">
        <v>6</v>
      </c>
      <c r="P8" s="149" t="s">
        <v>7</v>
      </c>
      <c r="Q8" s="149" t="s">
        <v>8</v>
      </c>
      <c r="R8" s="852" t="s">
        <v>0</v>
      </c>
    </row>
    <row r="9" spans="1:23" s="148" customFormat="1" ht="15.75" x14ac:dyDescent="0.2">
      <c r="A9" s="870"/>
      <c r="B9" s="870"/>
      <c r="C9" s="862"/>
      <c r="D9" s="852"/>
      <c r="E9" s="865"/>
      <c r="F9" s="860"/>
      <c r="G9" s="860"/>
      <c r="H9" s="150" t="s">
        <v>9</v>
      </c>
      <c r="I9" s="150" t="s">
        <v>9</v>
      </c>
      <c r="J9" s="150" t="s">
        <v>9</v>
      </c>
      <c r="K9" s="150" t="s">
        <v>9</v>
      </c>
      <c r="L9" s="852"/>
      <c r="M9" s="852"/>
      <c r="N9" s="150" t="s">
        <v>9</v>
      </c>
      <c r="O9" s="150" t="s">
        <v>9</v>
      </c>
      <c r="P9" s="150" t="s">
        <v>9</v>
      </c>
      <c r="Q9" s="150" t="s">
        <v>9</v>
      </c>
      <c r="R9" s="852"/>
    </row>
    <row r="10" spans="1:23" s="148" customFormat="1" ht="25.5" customHeight="1" x14ac:dyDescent="0.2">
      <c r="A10" s="870"/>
      <c r="B10" s="870"/>
      <c r="C10" s="863"/>
      <c r="D10" s="852"/>
      <c r="E10" s="866"/>
      <c r="F10" s="869" t="s">
        <v>14</v>
      </c>
      <c r="G10" s="869"/>
      <c r="H10" s="151" t="s">
        <v>15</v>
      </c>
      <c r="I10" s="151" t="s">
        <v>16</v>
      </c>
      <c r="J10" s="151" t="s">
        <v>17</v>
      </c>
      <c r="K10" s="151" t="s">
        <v>1</v>
      </c>
      <c r="L10" s="566" t="s">
        <v>10</v>
      </c>
      <c r="M10" s="152"/>
      <c r="N10" s="151" t="s">
        <v>18</v>
      </c>
      <c r="O10" s="151" t="s">
        <v>2</v>
      </c>
      <c r="P10" s="151" t="s">
        <v>11</v>
      </c>
      <c r="Q10" s="151" t="s">
        <v>12</v>
      </c>
      <c r="R10" s="153" t="s">
        <v>13</v>
      </c>
    </row>
    <row r="11" spans="1:23" s="144" customFormat="1" ht="15.75" x14ac:dyDescent="0.25">
      <c r="A11" s="499"/>
      <c r="B11" s="154"/>
      <c r="C11" s="500"/>
      <c r="D11" s="487"/>
      <c r="E11" s="156"/>
      <c r="F11" s="157"/>
      <c r="G11" s="157"/>
      <c r="H11" s="157"/>
      <c r="I11" s="157"/>
      <c r="J11" s="157"/>
      <c r="K11" s="157"/>
      <c r="L11" s="157"/>
      <c r="M11" s="157"/>
      <c r="N11" s="157"/>
      <c r="O11" s="157"/>
      <c r="P11" s="157"/>
      <c r="Q11" s="157"/>
      <c r="R11" s="157"/>
    </row>
    <row r="12" spans="1:23" s="144" customFormat="1" ht="15.75" x14ac:dyDescent="0.25">
      <c r="A12" s="489" t="s">
        <v>234</v>
      </c>
      <c r="B12" s="159"/>
      <c r="C12" s="100"/>
      <c r="D12" s="486"/>
      <c r="E12" s="235"/>
      <c r="F12" s="238"/>
      <c r="G12" s="238"/>
      <c r="H12" s="238"/>
      <c r="I12" s="238"/>
      <c r="J12" s="238"/>
      <c r="K12" s="238"/>
      <c r="L12" s="238"/>
      <c r="M12" s="238"/>
      <c r="N12" s="238"/>
      <c r="O12" s="238"/>
      <c r="P12" s="238"/>
      <c r="Q12" s="238"/>
      <c r="R12" s="238"/>
    </row>
    <row r="13" spans="1:23" s="144" customFormat="1" ht="15.75" x14ac:dyDescent="0.25">
      <c r="A13" s="242"/>
      <c r="B13" s="170"/>
      <c r="C13" s="100"/>
      <c r="D13" s="486"/>
      <c r="E13" s="235"/>
      <c r="F13" s="238"/>
      <c r="G13" s="238"/>
      <c r="H13" s="238"/>
      <c r="I13" s="238"/>
      <c r="J13" s="238"/>
      <c r="K13" s="238"/>
      <c r="L13" s="238"/>
      <c r="M13" s="238"/>
      <c r="N13" s="238"/>
      <c r="O13" s="238"/>
      <c r="P13" s="238"/>
      <c r="Q13" s="238"/>
      <c r="R13" s="238"/>
    </row>
    <row r="14" spans="1:23" s="144" customFormat="1" ht="15.75" x14ac:dyDescent="0.25">
      <c r="A14" s="489" t="s">
        <v>235</v>
      </c>
      <c r="B14" s="159"/>
      <c r="C14" s="160"/>
      <c r="D14" s="486"/>
      <c r="E14" s="96" t="s">
        <v>33</v>
      </c>
      <c r="F14" s="164"/>
      <c r="G14" s="165"/>
      <c r="H14" s="163"/>
      <c r="I14" s="163"/>
      <c r="J14" s="163"/>
      <c r="K14" s="163"/>
      <c r="L14" s="163"/>
      <c r="M14" s="166" t="s">
        <v>0</v>
      </c>
      <c r="N14" s="167"/>
      <c r="O14" s="167"/>
      <c r="P14" s="167"/>
      <c r="Q14" s="167"/>
      <c r="R14" s="168">
        <f>+R16+R17</f>
        <v>8493</v>
      </c>
    </row>
    <row r="15" spans="1:23" s="144" customFormat="1" ht="15.75" x14ac:dyDescent="0.25">
      <c r="A15" s="489" t="s">
        <v>65</v>
      </c>
      <c r="B15" s="159"/>
      <c r="C15" s="160"/>
      <c r="D15" s="486"/>
      <c r="E15" s="163"/>
      <c r="F15" s="164"/>
      <c r="G15" s="165"/>
      <c r="H15" s="163"/>
      <c r="I15" s="163"/>
      <c r="J15" s="163"/>
      <c r="K15" s="163"/>
      <c r="L15" s="163"/>
      <c r="M15" s="166"/>
      <c r="N15" s="167"/>
      <c r="O15" s="167"/>
      <c r="P15" s="167"/>
      <c r="Q15" s="167"/>
      <c r="R15" s="168"/>
    </row>
    <row r="16" spans="1:23" s="144" customFormat="1" ht="15.75" x14ac:dyDescent="0.25">
      <c r="A16" s="489" t="s">
        <v>66</v>
      </c>
      <c r="B16" s="501"/>
      <c r="C16" s="502"/>
      <c r="D16" s="488"/>
      <c r="E16" s="309"/>
      <c r="F16" s="308"/>
      <c r="G16" s="503"/>
      <c r="H16" s="306"/>
      <c r="I16" s="306"/>
      <c r="J16" s="306"/>
      <c r="K16" s="306"/>
      <c r="L16" s="306"/>
      <c r="M16" s="504" t="s">
        <v>30</v>
      </c>
      <c r="N16" s="505"/>
      <c r="O16" s="505"/>
      <c r="P16" s="505"/>
      <c r="Q16" s="505"/>
      <c r="R16" s="627">
        <v>7766</v>
      </c>
    </row>
    <row r="17" spans="1:18" s="144" customFormat="1" ht="15.75" x14ac:dyDescent="0.25">
      <c r="A17" s="169"/>
      <c r="B17" s="170"/>
      <c r="C17" s="160"/>
      <c r="D17" s="161"/>
      <c r="E17" s="171"/>
      <c r="F17" s="164"/>
      <c r="G17" s="165"/>
      <c r="H17" s="163"/>
      <c r="I17" s="163"/>
      <c r="J17" s="163"/>
      <c r="K17" s="163"/>
      <c r="L17" s="163"/>
      <c r="M17" s="166" t="s">
        <v>31</v>
      </c>
      <c r="N17" s="167"/>
      <c r="O17" s="167"/>
      <c r="P17" s="167"/>
      <c r="Q17" s="167"/>
      <c r="R17" s="168">
        <v>727</v>
      </c>
    </row>
    <row r="18" spans="1:18" s="144" customFormat="1" ht="15.75" x14ac:dyDescent="0.25">
      <c r="A18" s="169"/>
      <c r="B18" s="170"/>
      <c r="C18" s="160"/>
      <c r="D18" s="161"/>
      <c r="E18" s="171"/>
      <c r="F18" s="164"/>
      <c r="G18" s="165"/>
      <c r="H18" s="163"/>
      <c r="I18" s="163"/>
      <c r="J18" s="163"/>
      <c r="K18" s="163"/>
      <c r="L18" s="163"/>
      <c r="M18" s="166"/>
      <c r="N18" s="167"/>
      <c r="O18" s="167"/>
      <c r="P18" s="167"/>
      <c r="Q18" s="167"/>
      <c r="R18" s="168"/>
    </row>
    <row r="19" spans="1:18" s="144" customFormat="1" ht="15.75" x14ac:dyDescent="0.25">
      <c r="A19" s="169"/>
      <c r="B19" s="170"/>
      <c r="C19" s="160"/>
      <c r="D19" s="161"/>
      <c r="E19" s="171" t="s">
        <v>22</v>
      </c>
      <c r="F19" s="164"/>
      <c r="G19" s="165"/>
      <c r="H19" s="163"/>
      <c r="I19" s="163"/>
      <c r="J19" s="163"/>
      <c r="K19" s="163"/>
      <c r="L19" s="163"/>
      <c r="M19" s="166"/>
      <c r="N19" s="167"/>
      <c r="O19" s="167"/>
      <c r="P19" s="167"/>
      <c r="Q19" s="167"/>
      <c r="R19" s="168"/>
    </row>
    <row r="20" spans="1:18" s="144" customFormat="1" ht="15.75" x14ac:dyDescent="0.2">
      <c r="A20" s="169"/>
      <c r="B20" s="170"/>
      <c r="C20" s="160"/>
      <c r="D20" s="161"/>
      <c r="E20" s="135"/>
      <c r="F20" s="135"/>
      <c r="G20" s="135"/>
      <c r="H20" s="135"/>
      <c r="I20" s="135"/>
      <c r="J20" s="135"/>
      <c r="K20" s="135"/>
      <c r="L20" s="135"/>
      <c r="M20" s="135"/>
      <c r="N20" s="135"/>
      <c r="O20" s="135"/>
      <c r="P20" s="135"/>
      <c r="Q20" s="135"/>
      <c r="R20" s="135"/>
    </row>
    <row r="21" spans="1:18" s="144" customFormat="1" ht="13.5" customHeight="1" x14ac:dyDescent="0.25">
      <c r="A21" s="270"/>
      <c r="B21" s="271"/>
      <c r="C21" s="272"/>
      <c r="D21" s="163"/>
      <c r="E21" s="163"/>
      <c r="F21" s="164"/>
      <c r="G21" s="164"/>
      <c r="H21" s="171"/>
      <c r="I21" s="171"/>
      <c r="J21" s="171"/>
      <c r="K21" s="171"/>
      <c r="L21" s="171"/>
      <c r="M21" s="171"/>
      <c r="N21" s="273"/>
      <c r="O21" s="273"/>
      <c r="P21" s="273"/>
      <c r="Q21" s="273"/>
      <c r="R21" s="273"/>
    </row>
    <row r="22" spans="1:18" s="144" customFormat="1" ht="13.5" customHeight="1" x14ac:dyDescent="0.25">
      <c r="A22" s="136" t="s">
        <v>236</v>
      </c>
      <c r="B22" s="137"/>
      <c r="C22" s="138"/>
      <c r="D22" s="139"/>
      <c r="E22" s="140" t="s">
        <v>33</v>
      </c>
      <c r="F22" s="140"/>
      <c r="G22" s="140"/>
      <c r="H22" s="140"/>
      <c r="I22" s="140"/>
      <c r="J22" s="140"/>
      <c r="K22" s="140"/>
      <c r="L22" s="140"/>
      <c r="M22" s="141" t="s">
        <v>31</v>
      </c>
      <c r="N22" s="142"/>
      <c r="O22" s="142"/>
      <c r="P22" s="142"/>
      <c r="Q22" s="142"/>
      <c r="R22" s="142">
        <v>517</v>
      </c>
    </row>
    <row r="23" spans="1:18" s="144" customFormat="1" ht="13.5" customHeight="1" x14ac:dyDescent="0.25">
      <c r="A23" s="136"/>
      <c r="B23" s="137"/>
      <c r="C23" s="138"/>
      <c r="D23" s="139"/>
      <c r="E23" s="140"/>
      <c r="F23" s="140"/>
      <c r="G23" s="140"/>
      <c r="H23" s="140"/>
      <c r="I23" s="140"/>
      <c r="J23" s="140"/>
      <c r="K23" s="140"/>
      <c r="L23" s="140"/>
      <c r="M23" s="141"/>
      <c r="N23" s="142"/>
      <c r="O23" s="142"/>
      <c r="P23" s="142"/>
      <c r="Q23" s="142"/>
      <c r="R23" s="142"/>
    </row>
    <row r="24" spans="1:18" s="144" customFormat="1" ht="13.5" customHeight="1" x14ac:dyDescent="0.25">
      <c r="A24" s="136"/>
      <c r="B24" s="137"/>
      <c r="C24" s="138"/>
      <c r="D24" s="139"/>
      <c r="E24" s="140"/>
      <c r="F24" s="140"/>
      <c r="G24" s="140"/>
      <c r="H24" s="140"/>
      <c r="I24" s="140"/>
      <c r="J24" s="140"/>
      <c r="K24" s="140"/>
      <c r="L24" s="140"/>
      <c r="M24" s="141"/>
      <c r="N24" s="142"/>
      <c r="O24" s="142"/>
      <c r="P24" s="142"/>
      <c r="Q24" s="142"/>
      <c r="R24" s="142"/>
    </row>
    <row r="25" spans="1:18" s="144" customFormat="1" ht="13.5" customHeight="1" x14ac:dyDescent="0.25">
      <c r="A25" s="179"/>
      <c r="B25" s="178"/>
      <c r="C25" s="176"/>
      <c r="D25" s="100"/>
      <c r="E25" s="100"/>
      <c r="F25" s="98"/>
      <c r="G25" s="98"/>
      <c r="H25" s="97"/>
      <c r="I25" s="97"/>
      <c r="J25" s="97"/>
      <c r="K25" s="97"/>
      <c r="L25" s="97"/>
      <c r="M25" s="101"/>
      <c r="N25" s="97"/>
      <c r="O25" s="97"/>
      <c r="P25" s="97"/>
      <c r="Q25" s="97"/>
      <c r="R25" s="97"/>
    </row>
    <row r="26" spans="1:18" s="144" customFormat="1" ht="13.5" customHeight="1" x14ac:dyDescent="0.25">
      <c r="A26" s="179"/>
      <c r="B26" s="178"/>
      <c r="C26" s="176"/>
      <c r="D26" s="100"/>
      <c r="E26" s="100"/>
      <c r="F26" s="98"/>
      <c r="G26" s="98"/>
      <c r="H26" s="97"/>
      <c r="I26" s="97"/>
      <c r="J26" s="97"/>
      <c r="K26" s="97"/>
      <c r="L26" s="97"/>
      <c r="M26" s="101"/>
      <c r="N26" s="97"/>
      <c r="O26" s="97"/>
      <c r="P26" s="97"/>
      <c r="Q26" s="97"/>
      <c r="R26" s="97"/>
    </row>
    <row r="27" spans="1:18" s="144" customFormat="1" ht="13.5" customHeight="1" x14ac:dyDescent="0.25">
      <c r="A27" s="177" t="s">
        <v>366</v>
      </c>
      <c r="B27" s="178"/>
      <c r="C27" s="176"/>
      <c r="D27" s="100"/>
      <c r="E27" s="102" t="s">
        <v>33</v>
      </c>
      <c r="F27" s="185"/>
      <c r="G27" s="185"/>
      <c r="H27" s="104"/>
      <c r="I27" s="104"/>
      <c r="J27" s="104"/>
      <c r="K27" s="104"/>
      <c r="L27" s="104"/>
      <c r="M27" s="103" t="s">
        <v>41</v>
      </c>
      <c r="N27" s="104"/>
      <c r="O27" s="104"/>
      <c r="P27" s="104"/>
      <c r="Q27" s="104"/>
      <c r="R27" s="104">
        <v>388</v>
      </c>
    </row>
    <row r="28" spans="1:18" s="144" customFormat="1" ht="13.5" customHeight="1" x14ac:dyDescent="0.25">
      <c r="A28" s="183"/>
      <c r="B28" s="274"/>
      <c r="C28" s="176"/>
      <c r="D28" s="100"/>
      <c r="E28" s="100"/>
      <c r="F28" s="98"/>
      <c r="G28" s="98"/>
      <c r="H28" s="97"/>
      <c r="I28" s="97"/>
      <c r="J28" s="97"/>
      <c r="K28" s="97"/>
      <c r="L28" s="97"/>
      <c r="M28" s="101"/>
      <c r="N28" s="97"/>
      <c r="O28" s="97"/>
      <c r="P28" s="97"/>
      <c r="Q28" s="97"/>
      <c r="R28" s="97"/>
    </row>
    <row r="29" spans="1:18" s="144" customFormat="1" ht="13.5" customHeight="1" x14ac:dyDescent="0.25">
      <c r="A29" s="183"/>
      <c r="B29" s="184"/>
      <c r="C29" s="176"/>
      <c r="D29" s="100"/>
      <c r="E29" s="139"/>
      <c r="F29" s="98"/>
      <c r="G29" s="98"/>
      <c r="H29" s="97"/>
      <c r="I29" s="97"/>
      <c r="J29" s="97"/>
      <c r="K29" s="97"/>
      <c r="L29" s="97"/>
      <c r="M29" s="101"/>
      <c r="N29" s="97"/>
      <c r="O29" s="97"/>
      <c r="P29" s="97"/>
      <c r="Q29" s="97"/>
      <c r="R29" s="97"/>
    </row>
    <row r="30" spans="1:18" s="144" customFormat="1" ht="13.5" customHeight="1" x14ac:dyDescent="0.25">
      <c r="A30" s="183"/>
      <c r="B30" s="184"/>
      <c r="C30" s="176"/>
      <c r="D30" s="100"/>
      <c r="E30" s="139"/>
      <c r="F30" s="98"/>
      <c r="G30" s="98"/>
      <c r="H30" s="97"/>
      <c r="I30" s="97"/>
      <c r="J30" s="97"/>
      <c r="K30" s="97"/>
      <c r="L30" s="97"/>
      <c r="M30" s="101"/>
      <c r="N30" s="97"/>
      <c r="O30" s="97"/>
      <c r="P30" s="97"/>
      <c r="Q30" s="97"/>
      <c r="R30" s="97"/>
    </row>
    <row r="31" spans="1:18" s="144" customFormat="1" ht="13.5" customHeight="1" x14ac:dyDescent="0.25">
      <c r="A31" s="183"/>
      <c r="B31" s="603" t="s">
        <v>367</v>
      </c>
      <c r="C31" s="176"/>
      <c r="D31" s="587" t="s">
        <v>370</v>
      </c>
      <c r="E31" s="102" t="s">
        <v>33</v>
      </c>
      <c r="F31" s="98"/>
      <c r="G31" s="98"/>
      <c r="H31" s="97">
        <v>3</v>
      </c>
      <c r="I31" s="97">
        <v>3</v>
      </c>
      <c r="J31" s="97">
        <v>3</v>
      </c>
      <c r="K31" s="97">
        <v>3</v>
      </c>
      <c r="L31" s="97">
        <v>3</v>
      </c>
      <c r="M31" s="101"/>
      <c r="N31" s="97">
        <v>61</v>
      </c>
      <c r="O31" s="97">
        <v>62</v>
      </c>
      <c r="P31" s="97">
        <v>62</v>
      </c>
      <c r="Q31" s="97">
        <v>62</v>
      </c>
      <c r="R31" s="97">
        <v>247</v>
      </c>
    </row>
    <row r="32" spans="1:18" s="144" customFormat="1" ht="13.5" customHeight="1" x14ac:dyDescent="0.25">
      <c r="A32" s="183"/>
      <c r="B32" s="603" t="s">
        <v>368</v>
      </c>
      <c r="C32" s="176"/>
      <c r="D32" s="100"/>
      <c r="E32" s="139"/>
      <c r="F32" s="98"/>
      <c r="G32" s="98"/>
      <c r="H32" s="97"/>
      <c r="I32" s="97"/>
      <c r="J32" s="97"/>
      <c r="K32" s="97"/>
      <c r="L32" s="97"/>
      <c r="M32" s="101"/>
      <c r="N32" s="97"/>
      <c r="O32" s="97"/>
      <c r="P32" s="97"/>
      <c r="Q32" s="97"/>
      <c r="R32" s="97"/>
    </row>
    <row r="33" spans="1:18" s="144" customFormat="1" ht="13.5" customHeight="1" x14ac:dyDescent="0.25">
      <c r="A33" s="183"/>
      <c r="B33" s="603" t="s">
        <v>369</v>
      </c>
      <c r="C33" s="176"/>
      <c r="D33" s="100"/>
      <c r="E33" s="100" t="s">
        <v>280</v>
      </c>
      <c r="F33" s="98"/>
      <c r="G33" s="98"/>
      <c r="H33" s="97">
        <v>1</v>
      </c>
      <c r="I33" s="97">
        <v>1</v>
      </c>
      <c r="J33" s="97">
        <v>1</v>
      </c>
      <c r="K33" s="97">
        <v>1</v>
      </c>
      <c r="L33" s="97">
        <v>1</v>
      </c>
      <c r="M33" s="101"/>
      <c r="N33" s="97"/>
      <c r="O33" s="97"/>
      <c r="P33" s="97"/>
      <c r="Q33" s="97"/>
      <c r="R33" s="97">
        <v>97</v>
      </c>
    </row>
    <row r="34" spans="1:18" s="144" customFormat="1" ht="13.5" customHeight="1" x14ac:dyDescent="0.25">
      <c r="A34" s="183"/>
      <c r="B34" s="184"/>
      <c r="C34" s="176"/>
      <c r="D34" s="100"/>
      <c r="E34" s="100" t="s">
        <v>281</v>
      </c>
      <c r="F34" s="98"/>
      <c r="G34" s="98"/>
      <c r="H34" s="97">
        <v>1</v>
      </c>
      <c r="I34" s="97">
        <v>1</v>
      </c>
      <c r="J34" s="97">
        <v>1</v>
      </c>
      <c r="K34" s="97">
        <v>1</v>
      </c>
      <c r="L34" s="97">
        <v>1</v>
      </c>
      <c r="M34" s="101"/>
      <c r="N34" s="97"/>
      <c r="O34" s="97"/>
      <c r="P34" s="97"/>
      <c r="Q34" s="97"/>
      <c r="R34" s="97">
        <v>75</v>
      </c>
    </row>
    <row r="35" spans="1:18" s="144" customFormat="1" ht="13.5" customHeight="1" x14ac:dyDescent="0.25">
      <c r="A35" s="183"/>
      <c r="B35" s="184"/>
      <c r="C35" s="176"/>
      <c r="D35" s="100"/>
      <c r="E35" s="100" t="s">
        <v>282</v>
      </c>
      <c r="F35" s="98"/>
      <c r="G35" s="98"/>
      <c r="H35" s="97">
        <v>1</v>
      </c>
      <c r="I35" s="97">
        <v>1</v>
      </c>
      <c r="J35" s="97">
        <v>1</v>
      </c>
      <c r="K35" s="97">
        <v>1</v>
      </c>
      <c r="L35" s="97">
        <v>1</v>
      </c>
      <c r="M35" s="101"/>
      <c r="N35" s="97"/>
      <c r="O35" s="97"/>
      <c r="P35" s="97"/>
      <c r="Q35" s="97"/>
      <c r="R35" s="97">
        <v>75</v>
      </c>
    </row>
    <row r="36" spans="1:18" s="144" customFormat="1" ht="13.5" customHeight="1" x14ac:dyDescent="0.25">
      <c r="A36" s="183"/>
      <c r="B36" s="184"/>
      <c r="C36" s="176"/>
      <c r="D36" s="100"/>
      <c r="E36" s="139"/>
      <c r="F36" s="98"/>
      <c r="G36" s="98"/>
      <c r="H36" s="97"/>
      <c r="I36" s="97"/>
      <c r="J36" s="97"/>
      <c r="K36" s="97"/>
      <c r="L36" s="97"/>
      <c r="M36" s="101"/>
      <c r="N36" s="97"/>
      <c r="O36" s="97"/>
      <c r="P36" s="97"/>
      <c r="Q36" s="97"/>
      <c r="R36" s="97"/>
    </row>
    <row r="37" spans="1:18" s="144" customFormat="1" ht="13.5" customHeight="1" x14ac:dyDescent="0.25">
      <c r="A37" s="183"/>
      <c r="B37" s="184"/>
      <c r="C37" s="176"/>
      <c r="D37" s="100"/>
      <c r="E37" s="139"/>
      <c r="F37" s="98"/>
      <c r="G37" s="98"/>
      <c r="H37" s="97"/>
      <c r="I37" s="97"/>
      <c r="J37" s="97"/>
      <c r="K37" s="97"/>
      <c r="L37" s="97"/>
      <c r="M37" s="101"/>
      <c r="N37" s="97"/>
      <c r="O37" s="97"/>
      <c r="P37" s="97"/>
      <c r="Q37" s="97"/>
      <c r="R37" s="97"/>
    </row>
    <row r="38" spans="1:18" s="144" customFormat="1" ht="13.5" customHeight="1" x14ac:dyDescent="0.25">
      <c r="A38" s="183"/>
      <c r="B38" s="184"/>
      <c r="C38" s="176"/>
      <c r="D38" s="100"/>
      <c r="E38" s="100"/>
      <c r="F38" s="98"/>
      <c r="G38" s="98"/>
      <c r="H38" s="97"/>
      <c r="I38" s="97"/>
      <c r="J38" s="97"/>
      <c r="K38" s="97"/>
      <c r="L38" s="97"/>
      <c r="M38" s="101"/>
      <c r="N38" s="97"/>
      <c r="O38" s="97"/>
      <c r="P38" s="97"/>
      <c r="Q38" s="97"/>
      <c r="R38" s="97"/>
    </row>
    <row r="39" spans="1:18" s="144" customFormat="1" ht="13.5" customHeight="1" x14ac:dyDescent="0.25">
      <c r="A39" s="179"/>
      <c r="B39" s="178"/>
      <c r="C39" s="176"/>
      <c r="D39" s="100"/>
      <c r="E39" s="100"/>
      <c r="F39" s="98"/>
      <c r="G39" s="98"/>
      <c r="H39" s="97"/>
      <c r="I39" s="97"/>
      <c r="J39" s="97"/>
      <c r="K39" s="97"/>
      <c r="L39" s="97"/>
      <c r="M39" s="101"/>
      <c r="N39" s="97"/>
      <c r="O39" s="97"/>
      <c r="P39" s="97"/>
      <c r="Q39" s="97"/>
      <c r="R39" s="97"/>
    </row>
    <row r="40" spans="1:18" s="144" customFormat="1" ht="13.5" customHeight="1" x14ac:dyDescent="0.25">
      <c r="A40" s="179"/>
      <c r="B40" s="178"/>
      <c r="C40" s="176"/>
      <c r="D40" s="100"/>
      <c r="E40" s="100"/>
      <c r="F40" s="98"/>
      <c r="G40" s="98"/>
      <c r="H40" s="97"/>
      <c r="I40" s="97"/>
      <c r="J40" s="97"/>
      <c r="K40" s="97"/>
      <c r="L40" s="97"/>
      <c r="M40" s="101"/>
      <c r="N40" s="97"/>
      <c r="O40" s="97"/>
      <c r="P40" s="97"/>
      <c r="Q40" s="97"/>
      <c r="R40" s="97"/>
    </row>
    <row r="41" spans="1:18" s="144" customFormat="1" ht="13.5" customHeight="1" x14ac:dyDescent="0.25">
      <c r="B41" s="184" t="s">
        <v>237</v>
      </c>
      <c r="C41" s="176"/>
      <c r="D41" s="100" t="s">
        <v>285</v>
      </c>
      <c r="E41" s="102" t="s">
        <v>33</v>
      </c>
      <c r="F41" s="185"/>
      <c r="G41" s="185"/>
      <c r="H41" s="104">
        <v>1</v>
      </c>
      <c r="I41" s="104">
        <v>1</v>
      </c>
      <c r="J41" s="104">
        <v>1</v>
      </c>
      <c r="K41" s="104">
        <v>1</v>
      </c>
      <c r="L41" s="104">
        <v>4</v>
      </c>
      <c r="M41" s="103" t="s">
        <v>41</v>
      </c>
      <c r="N41" s="104">
        <v>5</v>
      </c>
      <c r="O41" s="104">
        <v>5</v>
      </c>
      <c r="P41" s="104">
        <v>6</v>
      </c>
      <c r="Q41" s="104">
        <v>5</v>
      </c>
      <c r="R41" s="104">
        <v>21</v>
      </c>
    </row>
    <row r="42" spans="1:18" s="144" customFormat="1" ht="13.5" customHeight="1" x14ac:dyDescent="0.25">
      <c r="A42" s="358"/>
      <c r="B42" s="184" t="s">
        <v>238</v>
      </c>
      <c r="C42" s="176"/>
      <c r="D42" s="100" t="s">
        <v>67</v>
      </c>
      <c r="E42" s="102"/>
      <c r="F42" s="98"/>
      <c r="G42" s="98"/>
      <c r="H42" s="97"/>
      <c r="I42" s="97"/>
      <c r="J42" s="97"/>
      <c r="K42" s="97"/>
      <c r="L42" s="97"/>
      <c r="M42" s="101"/>
      <c r="N42" s="97"/>
      <c r="O42" s="97"/>
      <c r="P42" s="97"/>
      <c r="Q42" s="97"/>
      <c r="R42" s="97"/>
    </row>
    <row r="43" spans="1:18" s="144" customFormat="1" ht="13.5" customHeight="1" x14ac:dyDescent="0.25">
      <c r="A43" s="183"/>
      <c r="B43" s="184"/>
      <c r="C43" s="176"/>
      <c r="D43" s="100" t="s">
        <v>68</v>
      </c>
      <c r="E43" s="100" t="s">
        <v>280</v>
      </c>
      <c r="F43" s="98"/>
      <c r="G43" s="98"/>
      <c r="H43" s="97">
        <v>1</v>
      </c>
      <c r="I43" s="97">
        <v>1</v>
      </c>
      <c r="J43" s="97">
        <v>1</v>
      </c>
      <c r="K43" s="97">
        <v>1</v>
      </c>
      <c r="L43" s="97">
        <v>4</v>
      </c>
      <c r="M43" s="101"/>
      <c r="N43" s="97"/>
      <c r="O43" s="97"/>
      <c r="P43" s="97"/>
      <c r="Q43" s="97"/>
      <c r="R43" s="97">
        <v>9</v>
      </c>
    </row>
    <row r="44" spans="1:18" s="144" customFormat="1" ht="13.5" customHeight="1" x14ac:dyDescent="0.25">
      <c r="A44" s="183"/>
      <c r="B44" s="184"/>
      <c r="C44" s="176"/>
      <c r="D44" s="100" t="s">
        <v>35</v>
      </c>
      <c r="E44" s="100" t="s">
        <v>281</v>
      </c>
      <c r="F44" s="98"/>
      <c r="G44" s="98"/>
      <c r="H44" s="97">
        <v>1</v>
      </c>
      <c r="I44" s="97">
        <v>1</v>
      </c>
      <c r="J44" s="97">
        <v>1</v>
      </c>
      <c r="K44" s="97">
        <v>1</v>
      </c>
      <c r="L44" s="97">
        <v>4</v>
      </c>
      <c r="M44" s="101"/>
      <c r="N44" s="97"/>
      <c r="O44" s="97"/>
      <c r="P44" s="97"/>
      <c r="Q44" s="97"/>
      <c r="R44" s="97">
        <v>6</v>
      </c>
    </row>
    <row r="45" spans="1:18" s="144" customFormat="1" ht="13.5" customHeight="1" x14ac:dyDescent="0.25">
      <c r="A45" s="183"/>
      <c r="B45" s="184"/>
      <c r="C45" s="176"/>
      <c r="D45" s="100"/>
      <c r="E45" s="100" t="s">
        <v>282</v>
      </c>
      <c r="F45" s="98"/>
      <c r="G45" s="98"/>
      <c r="H45" s="97">
        <v>1</v>
      </c>
      <c r="I45" s="97">
        <v>1</v>
      </c>
      <c r="J45" s="97">
        <v>1</v>
      </c>
      <c r="K45" s="97">
        <v>1</v>
      </c>
      <c r="L45" s="97">
        <v>4</v>
      </c>
      <c r="M45" s="101"/>
      <c r="N45" s="97"/>
      <c r="O45" s="97"/>
      <c r="P45" s="97"/>
      <c r="Q45" s="97"/>
      <c r="R45" s="97">
        <v>6</v>
      </c>
    </row>
    <row r="46" spans="1:18" s="144" customFormat="1" ht="13.5" customHeight="1" x14ac:dyDescent="0.25">
      <c r="A46" s="183"/>
      <c r="B46" s="184"/>
      <c r="C46" s="176"/>
      <c r="D46" s="100"/>
      <c r="E46" s="100"/>
      <c r="F46" s="98"/>
      <c r="G46" s="98"/>
      <c r="H46" s="97"/>
      <c r="I46" s="97"/>
      <c r="J46" s="97"/>
      <c r="K46" s="97"/>
      <c r="L46" s="97"/>
      <c r="M46" s="101"/>
      <c r="N46" s="97"/>
      <c r="O46" s="97"/>
      <c r="P46" s="97"/>
      <c r="Q46" s="97"/>
      <c r="R46" s="97"/>
    </row>
    <row r="47" spans="1:18" s="144" customFormat="1" ht="13.5" customHeight="1" x14ac:dyDescent="0.25">
      <c r="A47" s="179"/>
      <c r="B47" s="178"/>
      <c r="C47" s="176"/>
      <c r="D47" s="100"/>
      <c r="E47" s="100"/>
      <c r="F47" s="98"/>
      <c r="G47" s="98"/>
      <c r="H47" s="97"/>
      <c r="I47" s="97"/>
      <c r="J47" s="97"/>
      <c r="K47" s="97"/>
      <c r="L47" s="97"/>
      <c r="M47" s="101"/>
      <c r="N47" s="97"/>
      <c r="O47" s="97"/>
      <c r="P47" s="97"/>
      <c r="Q47" s="97"/>
      <c r="R47" s="97"/>
    </row>
    <row r="48" spans="1:18" s="144" customFormat="1" ht="13.5" customHeight="1" x14ac:dyDescent="0.25">
      <c r="A48" s="358"/>
      <c r="B48" s="184" t="s">
        <v>308</v>
      </c>
      <c r="C48" s="275"/>
      <c r="D48" s="100" t="s">
        <v>310</v>
      </c>
      <c r="E48" s="102" t="s">
        <v>33</v>
      </c>
      <c r="F48" s="185"/>
      <c r="G48" s="185"/>
      <c r="H48" s="104">
        <v>3</v>
      </c>
      <c r="I48" s="104">
        <v>3</v>
      </c>
      <c r="J48" s="104">
        <v>3</v>
      </c>
      <c r="K48" s="104">
        <v>3</v>
      </c>
      <c r="L48" s="104">
        <v>12</v>
      </c>
      <c r="M48" s="103" t="s">
        <v>41</v>
      </c>
      <c r="N48" s="104">
        <v>11</v>
      </c>
      <c r="O48" s="104">
        <v>10</v>
      </c>
      <c r="P48" s="104">
        <v>11</v>
      </c>
      <c r="Q48" s="104">
        <v>11</v>
      </c>
      <c r="R48" s="104">
        <v>43</v>
      </c>
    </row>
    <row r="49" spans="1:18" s="144" customFormat="1" ht="13.5" customHeight="1" x14ac:dyDescent="0.25">
      <c r="B49" s="184" t="s">
        <v>239</v>
      </c>
      <c r="C49" s="176"/>
      <c r="D49" s="100" t="s">
        <v>311</v>
      </c>
      <c r="E49" s="100"/>
      <c r="F49" s="98"/>
      <c r="G49" s="98"/>
      <c r="H49" s="97"/>
      <c r="I49" s="97"/>
      <c r="J49" s="97"/>
      <c r="K49" s="97"/>
      <c r="L49" s="97"/>
      <c r="M49" s="101"/>
      <c r="N49" s="97"/>
      <c r="O49" s="97"/>
      <c r="P49" s="97"/>
      <c r="Q49" s="97"/>
      <c r="R49" s="97"/>
    </row>
    <row r="50" spans="1:18" s="144" customFormat="1" ht="13.5" customHeight="1" x14ac:dyDescent="0.25">
      <c r="A50" s="179"/>
      <c r="B50" s="178"/>
      <c r="C50" s="176"/>
      <c r="D50" s="100" t="s">
        <v>312</v>
      </c>
      <c r="E50" s="100" t="s">
        <v>280</v>
      </c>
      <c r="F50" s="98"/>
      <c r="G50" s="98"/>
      <c r="H50" s="97">
        <v>1</v>
      </c>
      <c r="I50" s="97">
        <v>1</v>
      </c>
      <c r="J50" s="97">
        <v>1</v>
      </c>
      <c r="K50" s="97">
        <v>1</v>
      </c>
      <c r="L50" s="97">
        <v>4</v>
      </c>
      <c r="M50" s="101"/>
      <c r="N50" s="97"/>
      <c r="O50" s="97"/>
      <c r="P50" s="97"/>
      <c r="Q50" s="97"/>
      <c r="R50" s="97">
        <v>17</v>
      </c>
    </row>
    <row r="51" spans="1:18" s="144" customFormat="1" ht="13.5" customHeight="1" x14ac:dyDescent="0.25">
      <c r="A51" s="179"/>
      <c r="B51" s="178"/>
      <c r="C51" s="176"/>
      <c r="D51" s="100"/>
      <c r="E51" s="100" t="s">
        <v>281</v>
      </c>
      <c r="F51" s="98"/>
      <c r="G51" s="98"/>
      <c r="H51" s="97">
        <v>1</v>
      </c>
      <c r="I51" s="97">
        <v>1</v>
      </c>
      <c r="J51" s="97">
        <v>1</v>
      </c>
      <c r="K51" s="97">
        <v>1</v>
      </c>
      <c r="L51" s="97">
        <v>4</v>
      </c>
      <c r="M51" s="101"/>
      <c r="N51" s="97"/>
      <c r="O51" s="97"/>
      <c r="P51" s="97"/>
      <c r="Q51" s="97"/>
      <c r="R51" s="97">
        <v>13</v>
      </c>
    </row>
    <row r="52" spans="1:18" s="144" customFormat="1" ht="13.5" customHeight="1" x14ac:dyDescent="0.25">
      <c r="A52" s="179"/>
      <c r="B52" s="178"/>
      <c r="C52" s="176"/>
      <c r="D52" s="100"/>
      <c r="E52" s="100" t="s">
        <v>282</v>
      </c>
      <c r="F52" s="98"/>
      <c r="G52" s="98"/>
      <c r="H52" s="97">
        <v>1</v>
      </c>
      <c r="I52" s="97">
        <v>1</v>
      </c>
      <c r="J52" s="97">
        <v>1</v>
      </c>
      <c r="K52" s="97">
        <v>1</v>
      </c>
      <c r="L52" s="97">
        <v>4</v>
      </c>
      <c r="M52" s="101"/>
      <c r="N52" s="97"/>
      <c r="O52" s="97"/>
      <c r="P52" s="97"/>
      <c r="Q52" s="97"/>
      <c r="R52" s="97">
        <v>13</v>
      </c>
    </row>
    <row r="53" spans="1:18" s="144" customFormat="1" ht="13.5" customHeight="1" x14ac:dyDescent="0.25">
      <c r="A53" s="179"/>
      <c r="B53" s="178"/>
      <c r="C53" s="176"/>
      <c r="D53" s="100"/>
      <c r="E53" s="100"/>
      <c r="F53" s="98"/>
      <c r="G53" s="98"/>
      <c r="H53" s="97"/>
      <c r="I53" s="97"/>
      <c r="J53" s="97"/>
      <c r="K53" s="97"/>
      <c r="L53" s="97"/>
      <c r="M53" s="101"/>
      <c r="N53" s="97"/>
      <c r="O53" s="97"/>
      <c r="P53" s="97"/>
      <c r="Q53" s="97"/>
      <c r="R53" s="97"/>
    </row>
    <row r="54" spans="1:18" s="144" customFormat="1" ht="13.5" customHeight="1" x14ac:dyDescent="0.25">
      <c r="A54" s="179"/>
      <c r="B54" s="178"/>
      <c r="C54" s="176"/>
      <c r="D54" s="100"/>
      <c r="E54" s="100"/>
      <c r="F54" s="98"/>
      <c r="G54" s="98"/>
      <c r="H54" s="97"/>
      <c r="I54" s="97"/>
      <c r="J54" s="97"/>
      <c r="K54" s="97"/>
      <c r="L54" s="97"/>
      <c r="M54" s="101"/>
      <c r="N54" s="97"/>
      <c r="O54" s="97"/>
      <c r="P54" s="97"/>
      <c r="Q54" s="97"/>
      <c r="R54" s="97"/>
    </row>
    <row r="55" spans="1:18" s="144" customFormat="1" ht="13.5" customHeight="1" x14ac:dyDescent="0.25">
      <c r="A55" s="179"/>
      <c r="B55" s="603" t="s">
        <v>372</v>
      </c>
      <c r="C55" s="176"/>
      <c r="D55" s="587" t="s">
        <v>373</v>
      </c>
      <c r="E55" s="102" t="s">
        <v>33</v>
      </c>
      <c r="F55" s="98"/>
      <c r="G55" s="98"/>
      <c r="H55" s="97">
        <v>1</v>
      </c>
      <c r="I55" s="97"/>
      <c r="J55" s="97"/>
      <c r="K55" s="97"/>
      <c r="L55" s="97">
        <v>1</v>
      </c>
      <c r="M55" s="101"/>
      <c r="N55" s="97">
        <v>77</v>
      </c>
      <c r="O55" s="97"/>
      <c r="P55" s="97"/>
      <c r="Q55" s="97"/>
      <c r="R55" s="97">
        <v>77</v>
      </c>
    </row>
    <row r="56" spans="1:18" s="144" customFormat="1" ht="13.5" customHeight="1" x14ac:dyDescent="0.25">
      <c r="A56" s="179"/>
      <c r="B56" s="603" t="s">
        <v>371</v>
      </c>
      <c r="C56" s="176"/>
      <c r="D56" s="587" t="s">
        <v>374</v>
      </c>
      <c r="E56" s="100"/>
      <c r="F56" s="98"/>
      <c r="G56" s="98"/>
      <c r="H56" s="97"/>
      <c r="I56" s="97"/>
      <c r="J56" s="97"/>
      <c r="K56" s="97"/>
      <c r="L56" s="97"/>
      <c r="M56" s="101"/>
      <c r="N56" s="97"/>
      <c r="O56" s="97"/>
      <c r="P56" s="97"/>
      <c r="Q56" s="97"/>
      <c r="R56" s="97"/>
    </row>
    <row r="57" spans="1:18" s="144" customFormat="1" ht="13.5" customHeight="1" x14ac:dyDescent="0.25">
      <c r="A57" s="179"/>
      <c r="B57" s="178"/>
      <c r="C57" s="176"/>
      <c r="D57" s="100"/>
      <c r="E57" s="100" t="s">
        <v>280</v>
      </c>
      <c r="F57" s="98"/>
      <c r="G57" s="98"/>
      <c r="H57" s="97"/>
      <c r="I57" s="97"/>
      <c r="J57" s="97"/>
      <c r="K57" s="97"/>
      <c r="L57" s="97"/>
      <c r="M57" s="101"/>
      <c r="N57" s="97"/>
      <c r="O57" s="97"/>
      <c r="P57" s="97"/>
      <c r="Q57" s="97"/>
      <c r="R57" s="97"/>
    </row>
    <row r="58" spans="1:18" s="144" customFormat="1" ht="13.5" customHeight="1" x14ac:dyDescent="0.25">
      <c r="A58" s="179"/>
      <c r="B58" s="178"/>
      <c r="C58" s="176"/>
      <c r="D58" s="100"/>
      <c r="E58" s="100" t="s">
        <v>281</v>
      </c>
      <c r="F58" s="98"/>
      <c r="G58" s="98"/>
      <c r="H58" s="97">
        <v>1</v>
      </c>
      <c r="I58" s="97"/>
      <c r="J58" s="97"/>
      <c r="K58" s="97"/>
      <c r="L58" s="97">
        <v>1</v>
      </c>
      <c r="M58" s="101"/>
      <c r="N58" s="97">
        <v>77</v>
      </c>
      <c r="O58" s="97"/>
      <c r="P58" s="97"/>
      <c r="Q58" s="97"/>
      <c r="R58" s="97">
        <v>77</v>
      </c>
    </row>
    <row r="59" spans="1:18" s="144" customFormat="1" ht="13.5" customHeight="1" x14ac:dyDescent="0.25">
      <c r="A59" s="179"/>
      <c r="B59" s="178"/>
      <c r="C59" s="176"/>
      <c r="D59" s="100"/>
      <c r="E59" s="100"/>
      <c r="F59" s="98"/>
      <c r="G59" s="98"/>
      <c r="H59" s="97"/>
      <c r="I59" s="97"/>
      <c r="J59" s="97"/>
      <c r="K59" s="97"/>
      <c r="L59" s="97"/>
      <c r="M59" s="101"/>
      <c r="N59" s="97"/>
      <c r="O59" s="97"/>
      <c r="P59" s="97"/>
      <c r="Q59" s="97"/>
      <c r="R59" s="97"/>
    </row>
    <row r="60" spans="1:18" s="144" customFormat="1" ht="13.5" customHeight="1" x14ac:dyDescent="0.25">
      <c r="A60" s="179"/>
      <c r="B60" s="178"/>
      <c r="C60" s="176"/>
      <c r="D60" s="100"/>
      <c r="E60" s="100"/>
      <c r="F60" s="98"/>
      <c r="G60" s="98"/>
      <c r="H60" s="97"/>
      <c r="I60" s="97"/>
      <c r="J60" s="97"/>
      <c r="K60" s="97"/>
      <c r="L60" s="97"/>
      <c r="M60" s="101"/>
      <c r="N60" s="97"/>
      <c r="O60" s="97"/>
      <c r="P60" s="97"/>
      <c r="Q60" s="97"/>
      <c r="R60" s="97"/>
    </row>
    <row r="61" spans="1:18" s="144" customFormat="1" ht="13.5" customHeight="1" x14ac:dyDescent="0.25">
      <c r="A61" s="179"/>
      <c r="B61" s="178"/>
      <c r="C61" s="176"/>
      <c r="D61" s="100"/>
      <c r="E61" s="100"/>
      <c r="F61" s="98"/>
      <c r="G61" s="98"/>
      <c r="H61" s="97"/>
      <c r="I61" s="97"/>
      <c r="J61" s="97"/>
      <c r="K61" s="97"/>
      <c r="L61" s="97"/>
      <c r="M61" s="101"/>
      <c r="N61" s="97"/>
      <c r="O61" s="97"/>
      <c r="P61" s="97"/>
      <c r="Q61" s="97"/>
      <c r="R61" s="97"/>
    </row>
    <row r="62" spans="1:18" s="144" customFormat="1" ht="13.5" customHeight="1" x14ac:dyDescent="0.25">
      <c r="A62" s="179"/>
      <c r="B62" s="178"/>
      <c r="C62" s="176"/>
      <c r="D62" s="100"/>
      <c r="E62" s="100"/>
      <c r="F62" s="98"/>
      <c r="G62" s="98"/>
      <c r="H62" s="97"/>
      <c r="I62" s="97"/>
      <c r="J62" s="97"/>
      <c r="K62" s="97"/>
      <c r="L62" s="97"/>
      <c r="M62" s="101"/>
      <c r="N62" s="97"/>
      <c r="O62" s="97"/>
      <c r="P62" s="97"/>
      <c r="Q62" s="97"/>
      <c r="R62" s="97"/>
    </row>
    <row r="63" spans="1:18" s="419" customFormat="1" ht="13.5" customHeight="1" x14ac:dyDescent="0.25">
      <c r="A63" s="867" t="s">
        <v>375</v>
      </c>
      <c r="B63" s="868"/>
      <c r="C63" s="176"/>
      <c r="D63" s="100"/>
      <c r="E63" s="102" t="s">
        <v>33</v>
      </c>
      <c r="F63" s="98"/>
      <c r="G63" s="98"/>
      <c r="H63" s="97"/>
      <c r="I63" s="97"/>
      <c r="J63" s="97"/>
      <c r="K63" s="97"/>
      <c r="L63" s="98"/>
      <c r="M63" s="101"/>
      <c r="N63" s="97"/>
      <c r="O63" s="97"/>
      <c r="P63" s="97"/>
      <c r="Q63" s="97"/>
      <c r="R63" s="97">
        <v>129</v>
      </c>
    </row>
    <row r="64" spans="1:18" s="419" customFormat="1" ht="13.5" customHeight="1" x14ac:dyDescent="0.25">
      <c r="A64" s="179"/>
      <c r="B64" s="178"/>
      <c r="C64" s="176"/>
      <c r="D64" s="100"/>
      <c r="E64" s="100"/>
      <c r="F64" s="98"/>
      <c r="G64" s="98"/>
      <c r="H64" s="97"/>
      <c r="I64" s="97"/>
      <c r="J64" s="97"/>
      <c r="K64" s="97"/>
      <c r="L64" s="97"/>
      <c r="M64" s="101"/>
      <c r="N64" s="97"/>
      <c r="O64" s="97"/>
      <c r="P64" s="97"/>
      <c r="Q64" s="97"/>
      <c r="R64" s="97"/>
    </row>
    <row r="65" spans="1:18" s="419" customFormat="1" ht="13.5" customHeight="1" x14ac:dyDescent="0.25">
      <c r="A65" s="179"/>
      <c r="B65" s="178"/>
      <c r="C65" s="176"/>
      <c r="D65" s="100"/>
      <c r="E65" s="100"/>
      <c r="F65" s="98"/>
      <c r="G65" s="98"/>
      <c r="H65" s="97"/>
      <c r="I65" s="97"/>
      <c r="J65" s="97"/>
      <c r="K65" s="97"/>
      <c r="L65" s="97"/>
      <c r="M65" s="101"/>
      <c r="N65" s="97"/>
      <c r="O65" s="97"/>
      <c r="P65" s="97"/>
      <c r="Q65" s="97"/>
      <c r="R65" s="97"/>
    </row>
    <row r="66" spans="1:18" s="419" customFormat="1" ht="13.5" customHeight="1" x14ac:dyDescent="0.25">
      <c r="A66" s="183" t="s">
        <v>313</v>
      </c>
      <c r="B66" s="274"/>
      <c r="C66" s="176"/>
      <c r="D66" s="100" t="s">
        <v>376</v>
      </c>
      <c r="E66" s="102" t="s">
        <v>33</v>
      </c>
      <c r="F66" s="185"/>
      <c r="G66" s="185"/>
      <c r="H66" s="651" t="s">
        <v>377</v>
      </c>
      <c r="I66" s="104"/>
      <c r="J66" s="104"/>
      <c r="L66" s="604" t="s">
        <v>377</v>
      </c>
      <c r="M66" s="103" t="s">
        <v>41</v>
      </c>
      <c r="N66" s="104">
        <v>129</v>
      </c>
      <c r="O66" s="104"/>
      <c r="P66" s="104"/>
      <c r="Q66" s="104"/>
      <c r="R66" s="104">
        <v>129</v>
      </c>
    </row>
    <row r="67" spans="1:18" s="144" customFormat="1" ht="13.5" customHeight="1" x14ac:dyDescent="0.25">
      <c r="A67" s="183" t="s">
        <v>240</v>
      </c>
      <c r="B67" s="184"/>
      <c r="C67" s="176"/>
      <c r="D67" s="100" t="s">
        <v>69</v>
      </c>
      <c r="E67" s="100"/>
      <c r="F67" s="98"/>
      <c r="G67" s="98"/>
      <c r="H67" s="97"/>
      <c r="I67" s="97"/>
      <c r="J67" s="97"/>
      <c r="K67" s="97"/>
      <c r="L67" s="97"/>
      <c r="M67" s="101"/>
      <c r="N67" s="97"/>
      <c r="O67" s="97"/>
      <c r="P67" s="97"/>
      <c r="Q67" s="97"/>
      <c r="R67" s="97"/>
    </row>
    <row r="68" spans="1:18" s="144" customFormat="1" ht="13.5" customHeight="1" x14ac:dyDescent="0.25">
      <c r="A68" s="177"/>
      <c r="B68" s="178"/>
      <c r="C68" s="176"/>
      <c r="D68" s="100"/>
      <c r="E68" s="100" t="s">
        <v>280</v>
      </c>
      <c r="F68" s="98"/>
      <c r="G68" s="98"/>
      <c r="H68" s="276" t="s">
        <v>548</v>
      </c>
      <c r="I68" s="97"/>
      <c r="J68" s="97"/>
      <c r="K68" s="97"/>
      <c r="L68" s="276" t="s">
        <v>548</v>
      </c>
      <c r="M68" s="101"/>
      <c r="N68" s="97">
        <v>43</v>
      </c>
      <c r="O68" s="97"/>
      <c r="P68" s="97"/>
      <c r="Q68" s="97"/>
      <c r="R68" s="97">
        <v>43</v>
      </c>
    </row>
    <row r="69" spans="1:18" s="144" customFormat="1" ht="13.5" customHeight="1" x14ac:dyDescent="0.25">
      <c r="A69" s="177"/>
      <c r="B69" s="178"/>
      <c r="C69" s="176"/>
      <c r="D69" s="100"/>
      <c r="E69" s="100" t="s">
        <v>281</v>
      </c>
      <c r="F69" s="98"/>
      <c r="G69" s="98"/>
      <c r="H69" s="276" t="s">
        <v>549</v>
      </c>
      <c r="I69" s="97"/>
      <c r="J69" s="97"/>
      <c r="K69" s="97"/>
      <c r="L69" s="276" t="s">
        <v>549</v>
      </c>
      <c r="M69" s="101"/>
      <c r="N69" s="97">
        <v>43</v>
      </c>
      <c r="O69" s="97"/>
      <c r="P69" s="97"/>
      <c r="Q69" s="97"/>
      <c r="R69" s="97">
        <v>43</v>
      </c>
    </row>
    <row r="70" spans="1:18" s="144" customFormat="1" ht="13.5" customHeight="1" x14ac:dyDescent="0.25">
      <c r="A70" s="177"/>
      <c r="B70" s="178"/>
      <c r="C70" s="176"/>
      <c r="D70" s="100"/>
      <c r="E70" s="100" t="s">
        <v>282</v>
      </c>
      <c r="F70" s="98"/>
      <c r="G70" s="98"/>
      <c r="H70" s="276" t="s">
        <v>549</v>
      </c>
      <c r="I70" s="97"/>
      <c r="J70" s="97"/>
      <c r="K70" s="97"/>
      <c r="L70" s="276" t="s">
        <v>549</v>
      </c>
      <c r="M70" s="101"/>
      <c r="N70" s="97">
        <v>43</v>
      </c>
      <c r="O70" s="97"/>
      <c r="P70" s="97"/>
      <c r="Q70" s="97"/>
      <c r="R70" s="97">
        <v>43</v>
      </c>
    </row>
    <row r="71" spans="1:18" s="144" customFormat="1" ht="13.5" customHeight="1" x14ac:dyDescent="0.25">
      <c r="A71" s="177"/>
      <c r="B71" s="178"/>
      <c r="C71" s="176"/>
      <c r="D71" s="100"/>
      <c r="E71" s="102"/>
      <c r="F71" s="98"/>
      <c r="G71" s="98"/>
      <c r="H71" s="276"/>
      <c r="I71" s="97"/>
      <c r="J71" s="97"/>
      <c r="K71" s="97"/>
      <c r="L71" s="276"/>
      <c r="M71" s="101"/>
      <c r="N71" s="97"/>
      <c r="O71" s="97"/>
      <c r="P71" s="97"/>
      <c r="Q71" s="97"/>
      <c r="R71" s="97"/>
    </row>
    <row r="72" spans="1:18" s="144" customFormat="1" ht="13.5" customHeight="1" x14ac:dyDescent="0.25">
      <c r="A72" s="177"/>
      <c r="B72" s="178"/>
      <c r="C72" s="176"/>
      <c r="D72" s="100"/>
      <c r="E72" s="102"/>
      <c r="F72" s="98"/>
      <c r="G72" s="98"/>
      <c r="H72" s="276"/>
      <c r="I72" s="97"/>
      <c r="J72" s="97"/>
      <c r="K72" s="97"/>
      <c r="L72" s="276"/>
      <c r="M72" s="101"/>
      <c r="N72" s="97"/>
      <c r="O72" s="97"/>
      <c r="P72" s="97"/>
      <c r="Q72" s="97"/>
      <c r="R72" s="97"/>
    </row>
    <row r="73" spans="1:18" s="144" customFormat="1" ht="13.5" hidden="1" customHeight="1" x14ac:dyDescent="0.25">
      <c r="A73" s="177"/>
      <c r="B73" s="178"/>
      <c r="C73" s="176"/>
      <c r="D73" s="100"/>
      <c r="E73" s="102"/>
      <c r="F73" s="98"/>
      <c r="G73" s="98"/>
      <c r="H73" s="276"/>
      <c r="I73" s="97"/>
      <c r="J73" s="97"/>
      <c r="K73" s="97"/>
      <c r="L73" s="276"/>
      <c r="M73" s="101"/>
      <c r="N73" s="97"/>
      <c r="O73" s="97"/>
      <c r="P73" s="97"/>
      <c r="Q73" s="97"/>
      <c r="R73" s="97"/>
    </row>
    <row r="74" spans="1:18" s="144" customFormat="1" ht="13.5" hidden="1" customHeight="1" x14ac:dyDescent="0.25">
      <c r="A74" s="177"/>
      <c r="B74" s="178"/>
      <c r="C74" s="176"/>
      <c r="D74" s="100"/>
      <c r="E74" s="102"/>
      <c r="F74" s="98"/>
      <c r="G74" s="98"/>
      <c r="H74" s="276"/>
      <c r="I74" s="97"/>
      <c r="J74" s="97"/>
      <c r="K74" s="97"/>
      <c r="L74" s="276"/>
      <c r="M74" s="101"/>
      <c r="N74" s="97"/>
      <c r="O74" s="97"/>
      <c r="P74" s="97"/>
      <c r="Q74" s="97"/>
      <c r="R74" s="97"/>
    </row>
    <row r="75" spans="1:18" s="144" customFormat="1" ht="13.5" hidden="1" customHeight="1" x14ac:dyDescent="0.25">
      <c r="A75" s="177"/>
      <c r="B75" s="178"/>
      <c r="C75" s="176"/>
      <c r="D75" s="100"/>
      <c r="E75" s="102"/>
      <c r="F75" s="98"/>
      <c r="G75" s="98"/>
      <c r="H75" s="276"/>
      <c r="I75" s="97"/>
      <c r="J75" s="97"/>
      <c r="K75" s="97"/>
      <c r="L75" s="276"/>
      <c r="M75" s="101"/>
      <c r="N75" s="97"/>
      <c r="O75" s="97"/>
      <c r="P75" s="97"/>
      <c r="Q75" s="97"/>
      <c r="R75" s="97"/>
    </row>
    <row r="76" spans="1:18" s="144" customFormat="1" ht="13.5" hidden="1" customHeight="1" x14ac:dyDescent="0.25">
      <c r="A76" s="177"/>
      <c r="B76" s="178"/>
      <c r="C76" s="176"/>
      <c r="D76" s="100"/>
      <c r="E76" s="102"/>
      <c r="F76" s="98"/>
      <c r="G76" s="98"/>
      <c r="H76" s="276"/>
      <c r="I76" s="97"/>
      <c r="J76" s="97"/>
      <c r="K76" s="97"/>
      <c r="L76" s="276"/>
      <c r="M76" s="101"/>
      <c r="N76" s="97"/>
      <c r="O76" s="97"/>
      <c r="P76" s="97"/>
      <c r="Q76" s="97"/>
      <c r="R76" s="97"/>
    </row>
    <row r="77" spans="1:18" s="144" customFormat="1" ht="15" hidden="1" customHeight="1" x14ac:dyDescent="0.25">
      <c r="A77" s="177"/>
      <c r="B77" s="178"/>
      <c r="C77" s="176"/>
      <c r="D77" s="100"/>
      <c r="E77" s="102"/>
      <c r="F77" s="98"/>
      <c r="G77" s="98"/>
      <c r="H77" s="276"/>
      <c r="I77" s="97"/>
      <c r="J77" s="97"/>
      <c r="K77" s="97"/>
      <c r="L77" s="276"/>
      <c r="M77" s="101"/>
      <c r="N77" s="97"/>
      <c r="O77" s="97"/>
      <c r="P77" s="97"/>
      <c r="Q77" s="97"/>
      <c r="R77" s="97"/>
    </row>
    <row r="78" spans="1:18" s="144" customFormat="1" ht="15" hidden="1" customHeight="1" x14ac:dyDescent="0.25">
      <c r="A78" s="177"/>
      <c r="B78" s="178"/>
      <c r="C78" s="176"/>
      <c r="D78" s="100"/>
      <c r="E78" s="102"/>
      <c r="F78" s="98"/>
      <c r="G78" s="98"/>
      <c r="H78" s="276"/>
      <c r="I78" s="97"/>
      <c r="J78" s="97"/>
      <c r="K78" s="97"/>
      <c r="L78" s="276"/>
      <c r="M78" s="101"/>
      <c r="N78" s="97"/>
      <c r="O78" s="97"/>
      <c r="P78" s="97"/>
      <c r="Q78" s="97"/>
      <c r="R78" s="97"/>
    </row>
    <row r="79" spans="1:18" s="144" customFormat="1" ht="15" hidden="1" customHeight="1" x14ac:dyDescent="0.25">
      <c r="A79" s="179"/>
      <c r="B79" s="178"/>
      <c r="C79" s="176"/>
      <c r="D79" s="100"/>
      <c r="E79" s="100"/>
      <c r="F79" s="98"/>
      <c r="G79" s="98"/>
      <c r="H79" s="97"/>
      <c r="I79" s="97"/>
      <c r="J79" s="97"/>
      <c r="K79" s="97"/>
      <c r="L79" s="97"/>
      <c r="M79" s="101"/>
      <c r="N79" s="97"/>
      <c r="O79" s="97"/>
      <c r="P79" s="97"/>
      <c r="Q79" s="97"/>
      <c r="R79" s="97"/>
    </row>
    <row r="80" spans="1:18" s="144" customFormat="1" ht="15" hidden="1" customHeight="1" x14ac:dyDescent="0.25">
      <c r="A80" s="177"/>
      <c r="B80" s="178"/>
      <c r="C80" s="176"/>
      <c r="D80" s="100"/>
      <c r="E80" s="100"/>
      <c r="F80" s="98"/>
      <c r="G80" s="98"/>
      <c r="H80" s="97"/>
      <c r="I80" s="97"/>
      <c r="J80" s="97"/>
      <c r="K80" s="97"/>
      <c r="L80" s="97"/>
      <c r="M80" s="103"/>
      <c r="N80" s="104"/>
      <c r="O80" s="104"/>
      <c r="P80" s="104"/>
      <c r="Q80" s="104"/>
      <c r="R80" s="104"/>
    </row>
    <row r="81" spans="1:18" s="144" customFormat="1" ht="15" hidden="1" customHeight="1" x14ac:dyDescent="0.25">
      <c r="A81" s="179"/>
      <c r="B81" s="178"/>
      <c r="C81" s="176"/>
      <c r="D81" s="100"/>
      <c r="E81" s="100"/>
      <c r="F81" s="98"/>
      <c r="G81" s="98"/>
      <c r="H81" s="97"/>
      <c r="I81" s="97"/>
      <c r="J81" s="97"/>
      <c r="K81" s="97"/>
      <c r="L81" s="97"/>
      <c r="M81" s="101"/>
      <c r="N81" s="97"/>
      <c r="O81" s="97"/>
      <c r="P81" s="97"/>
      <c r="Q81" s="97"/>
      <c r="R81" s="97"/>
    </row>
    <row r="82" spans="1:18" s="144" customFormat="1" ht="15" customHeight="1" x14ac:dyDescent="0.2">
      <c r="A82" s="546"/>
      <c r="B82" s="277"/>
      <c r="C82" s="209"/>
      <c r="D82" s="278"/>
      <c r="E82" s="278"/>
      <c r="F82" s="279"/>
      <c r="G82" s="279"/>
      <c r="H82" s="280"/>
      <c r="I82" s="280"/>
      <c r="J82" s="280"/>
      <c r="K82" s="280"/>
      <c r="L82" s="280"/>
      <c r="M82" s="281"/>
      <c r="N82" s="282"/>
      <c r="O82" s="282"/>
      <c r="P82" s="282"/>
      <c r="Q82" s="282"/>
      <c r="R82" s="282"/>
    </row>
    <row r="83" spans="1:18" s="144" customFormat="1" ht="15" customHeight="1" x14ac:dyDescent="0.25">
      <c r="A83" s="192" t="s">
        <v>378</v>
      </c>
      <c r="B83" s="191"/>
      <c r="C83" s="209"/>
      <c r="D83" s="163"/>
      <c r="E83" s="96" t="s">
        <v>33</v>
      </c>
      <c r="F83" s="164"/>
      <c r="G83" s="165"/>
      <c r="H83" s="283"/>
      <c r="I83" s="283"/>
      <c r="J83" s="283"/>
      <c r="K83" s="283"/>
      <c r="L83" s="283"/>
      <c r="M83" s="166" t="s">
        <v>31</v>
      </c>
      <c r="N83" s="167"/>
      <c r="O83" s="167"/>
      <c r="P83" s="167"/>
      <c r="Q83" s="167"/>
      <c r="R83" s="168">
        <v>150</v>
      </c>
    </row>
    <row r="84" spans="1:18" s="144" customFormat="1" ht="15" customHeight="1" x14ac:dyDescent="0.25">
      <c r="A84" s="542"/>
      <c r="B84" s="543"/>
      <c r="C84" s="209"/>
      <c r="D84" s="163"/>
      <c r="E84" s="163"/>
      <c r="F84" s="164"/>
      <c r="G84" s="165"/>
      <c r="H84" s="162"/>
      <c r="I84" s="162"/>
      <c r="J84" s="162"/>
      <c r="K84" s="162"/>
      <c r="L84" s="162"/>
      <c r="M84" s="166"/>
      <c r="N84" s="167"/>
      <c r="O84" s="167"/>
      <c r="P84" s="167"/>
      <c r="Q84" s="167"/>
      <c r="R84" s="168"/>
    </row>
    <row r="85" spans="1:18" s="144" customFormat="1" ht="15" customHeight="1" x14ac:dyDescent="0.25">
      <c r="A85" s="284"/>
      <c r="B85" s="271"/>
      <c r="C85" s="209"/>
      <c r="D85" s="163"/>
      <c r="E85" s="96"/>
      <c r="F85" s="164"/>
      <c r="G85" s="165"/>
      <c r="H85" s="283"/>
      <c r="I85" s="283"/>
      <c r="J85" s="283"/>
      <c r="K85" s="283"/>
      <c r="L85" s="283"/>
      <c r="M85" s="166"/>
      <c r="N85" s="167"/>
      <c r="O85" s="167"/>
      <c r="P85" s="167"/>
      <c r="Q85" s="167"/>
      <c r="R85" s="168"/>
    </row>
    <row r="86" spans="1:18" s="144" customFormat="1" ht="15" customHeight="1" x14ac:dyDescent="0.25">
      <c r="A86" s="219"/>
      <c r="B86" s="220"/>
      <c r="C86" s="209"/>
      <c r="D86" s="163"/>
      <c r="E86" s="163"/>
      <c r="F86" s="164"/>
      <c r="G86" s="164"/>
      <c r="H86" s="163"/>
      <c r="I86" s="163"/>
      <c r="J86" s="163"/>
      <c r="K86" s="163"/>
      <c r="L86" s="163"/>
      <c r="M86" s="171"/>
      <c r="N86" s="168"/>
      <c r="O86" s="168"/>
      <c r="P86" s="168"/>
      <c r="Q86" s="168"/>
      <c r="R86" s="168"/>
    </row>
    <row r="87" spans="1:18" s="144" customFormat="1" ht="15" customHeight="1" x14ac:dyDescent="0.25">
      <c r="A87" s="96" t="s">
        <v>241</v>
      </c>
      <c r="B87" s="271"/>
      <c r="C87" s="272"/>
      <c r="D87" s="163" t="s">
        <v>70</v>
      </c>
      <c r="E87" s="96" t="s">
        <v>33</v>
      </c>
      <c r="F87" s="510"/>
      <c r="G87" s="165"/>
      <c r="H87" s="96">
        <v>1</v>
      </c>
      <c r="I87" s="96"/>
      <c r="J87" s="96">
        <v>1</v>
      </c>
      <c r="K87" s="96"/>
      <c r="L87" s="96">
        <v>2</v>
      </c>
      <c r="M87" s="166" t="s">
        <v>31</v>
      </c>
      <c r="N87" s="175">
        <v>70</v>
      </c>
      <c r="O87" s="175"/>
      <c r="P87" s="175"/>
      <c r="Q87" s="175"/>
      <c r="R87" s="168">
        <v>70</v>
      </c>
    </row>
    <row r="88" spans="1:18" s="144" customFormat="1" ht="15" customHeight="1" x14ac:dyDescent="0.25">
      <c r="A88" s="96" t="s">
        <v>242</v>
      </c>
      <c r="B88" s="271"/>
      <c r="C88" s="272"/>
      <c r="D88" s="163" t="s">
        <v>71</v>
      </c>
      <c r="E88" s="163"/>
      <c r="F88" s="164"/>
      <c r="G88" s="203"/>
      <c r="H88" s="163"/>
      <c r="I88" s="163"/>
      <c r="J88" s="163"/>
      <c r="K88" s="163"/>
      <c r="L88" s="163"/>
      <c r="M88" s="171"/>
      <c r="N88" s="273"/>
      <c r="O88" s="273"/>
      <c r="P88" s="273"/>
      <c r="Q88" s="273"/>
      <c r="R88" s="134"/>
    </row>
    <row r="89" spans="1:18" s="144" customFormat="1" ht="15" customHeight="1" x14ac:dyDescent="0.25">
      <c r="A89" s="96" t="s">
        <v>243</v>
      </c>
      <c r="B89" s="271"/>
      <c r="C89" s="272"/>
      <c r="D89" s="163" t="s">
        <v>290</v>
      </c>
      <c r="E89" s="100"/>
      <c r="F89" s="164"/>
      <c r="G89" s="203"/>
      <c r="H89" s="163"/>
      <c r="I89" s="163"/>
      <c r="J89" s="163"/>
      <c r="K89" s="163"/>
      <c r="L89" s="163"/>
      <c r="M89" s="171"/>
      <c r="N89" s="273"/>
      <c r="O89" s="273"/>
      <c r="P89" s="273"/>
      <c r="Q89" s="273"/>
      <c r="R89" s="134"/>
    </row>
    <row r="90" spans="1:18" s="144" customFormat="1" ht="15" customHeight="1" x14ac:dyDescent="0.25">
      <c r="A90" s="210"/>
      <c r="B90" s="543"/>
      <c r="C90" s="272"/>
      <c r="D90" s="163"/>
      <c r="E90" s="100"/>
      <c r="F90" s="164"/>
      <c r="G90" s="203"/>
      <c r="H90" s="163"/>
      <c r="I90" s="163"/>
      <c r="J90" s="163"/>
      <c r="K90" s="163"/>
      <c r="L90" s="163"/>
      <c r="M90" s="171"/>
      <c r="N90" s="273"/>
      <c r="O90" s="273"/>
      <c r="P90" s="273"/>
      <c r="Q90" s="273"/>
      <c r="R90" s="134"/>
    </row>
    <row r="91" spans="1:18" s="144" customFormat="1" ht="15" customHeight="1" x14ac:dyDescent="0.25">
      <c r="A91" s="284"/>
      <c r="B91" s="271"/>
      <c r="C91" s="272"/>
      <c r="D91" s="163"/>
      <c r="E91" s="163"/>
      <c r="F91" s="164"/>
      <c r="G91" s="203"/>
      <c r="H91" s="163"/>
      <c r="I91" s="163"/>
      <c r="J91" s="163"/>
      <c r="K91" s="163"/>
      <c r="L91" s="163"/>
      <c r="M91" s="166"/>
      <c r="N91" s="168"/>
      <c r="O91" s="168"/>
      <c r="P91" s="168"/>
      <c r="Q91" s="168"/>
      <c r="R91" s="168"/>
    </row>
    <row r="92" spans="1:18" s="144" customFormat="1" ht="15" customHeight="1" x14ac:dyDescent="0.25">
      <c r="A92" s="163" t="s">
        <v>545</v>
      </c>
      <c r="B92" s="271"/>
      <c r="C92" s="272"/>
      <c r="D92" s="163" t="s">
        <v>288</v>
      </c>
      <c r="E92" s="96" t="s">
        <v>33</v>
      </c>
      <c r="F92" s="510"/>
      <c r="G92" s="165"/>
      <c r="H92" s="96"/>
      <c r="I92" s="96"/>
      <c r="J92" s="96">
        <v>1</v>
      </c>
      <c r="K92" s="96"/>
      <c r="L92" s="96">
        <v>1</v>
      </c>
      <c r="M92" s="166" t="s">
        <v>31</v>
      </c>
      <c r="N92" s="168"/>
      <c r="O92" s="168"/>
      <c r="P92" s="168">
        <v>30</v>
      </c>
      <c r="Q92" s="168"/>
      <c r="R92" s="168">
        <v>30</v>
      </c>
    </row>
    <row r="93" spans="1:18" s="144" customFormat="1" ht="15" customHeight="1" x14ac:dyDescent="0.25">
      <c r="A93" s="163" t="s">
        <v>72</v>
      </c>
      <c r="B93" s="271"/>
      <c r="C93" s="272"/>
      <c r="D93" s="163" t="s">
        <v>289</v>
      </c>
      <c r="E93" s="163"/>
      <c r="F93" s="164"/>
      <c r="G93" s="203"/>
      <c r="H93" s="163"/>
      <c r="I93" s="163"/>
      <c r="J93" s="163"/>
      <c r="K93" s="163"/>
      <c r="L93" s="163"/>
      <c r="M93" s="171"/>
      <c r="N93" s="134"/>
      <c r="O93" s="134"/>
      <c r="P93" s="134"/>
      <c r="Q93" s="134"/>
      <c r="R93" s="134"/>
    </row>
    <row r="94" spans="1:18" s="144" customFormat="1" ht="15" customHeight="1" x14ac:dyDescent="0.25">
      <c r="A94" s="219"/>
      <c r="B94" s="271"/>
      <c r="C94" s="272"/>
      <c r="D94" s="163"/>
      <c r="E94" s="163" t="s">
        <v>280</v>
      </c>
      <c r="F94" s="164"/>
      <c r="G94" s="203"/>
      <c r="H94" s="163"/>
      <c r="I94" s="163"/>
      <c r="J94" s="163">
        <v>1</v>
      </c>
      <c r="K94" s="163"/>
      <c r="L94" s="163">
        <v>1</v>
      </c>
      <c r="M94" s="171"/>
      <c r="N94" s="134"/>
      <c r="O94" s="134"/>
      <c r="P94" s="134">
        <v>30</v>
      </c>
      <c r="Q94" s="134"/>
      <c r="R94" s="134">
        <v>30</v>
      </c>
    </row>
    <row r="95" spans="1:18" s="144" customFormat="1" ht="15" customHeight="1" x14ac:dyDescent="0.25">
      <c r="A95" s="219"/>
      <c r="B95" s="543"/>
      <c r="C95" s="272"/>
      <c r="D95" s="163"/>
      <c r="E95" s="163"/>
      <c r="F95" s="164"/>
      <c r="G95" s="203"/>
      <c r="H95" s="163"/>
      <c r="I95" s="163"/>
      <c r="J95" s="163"/>
      <c r="K95" s="163"/>
      <c r="L95" s="163"/>
      <c r="M95" s="171"/>
      <c r="N95" s="134"/>
      <c r="O95" s="134"/>
      <c r="P95" s="134"/>
      <c r="Q95" s="134"/>
      <c r="R95" s="628"/>
    </row>
    <row r="96" spans="1:18" s="144" customFormat="1" ht="13.5" customHeight="1" x14ac:dyDescent="0.25">
      <c r="A96" s="163" t="s">
        <v>546</v>
      </c>
      <c r="B96" s="271"/>
      <c r="C96" s="272"/>
      <c r="D96" s="163"/>
      <c r="F96" s="135"/>
      <c r="G96" s="135"/>
      <c r="H96" s="135"/>
      <c r="I96" s="135"/>
      <c r="J96" s="135"/>
      <c r="K96" s="135"/>
      <c r="L96" s="135"/>
      <c r="M96" s="135"/>
      <c r="N96" s="135"/>
      <c r="O96" s="135"/>
      <c r="P96" s="135"/>
      <c r="Q96" s="135"/>
    </row>
    <row r="97" spans="1:20" s="144" customFormat="1" ht="13.5" customHeight="1" x14ac:dyDescent="0.25">
      <c r="A97" s="163" t="s">
        <v>73</v>
      </c>
      <c r="B97" s="271"/>
      <c r="C97" s="272"/>
      <c r="D97" s="126" t="s">
        <v>302</v>
      </c>
      <c r="E97" s="96" t="s">
        <v>33</v>
      </c>
      <c r="F97" s="96"/>
      <c r="G97" s="510"/>
      <c r="H97" s="165"/>
      <c r="I97" s="511"/>
      <c r="J97" s="166">
        <v>1</v>
      </c>
      <c r="K97" s="511"/>
      <c r="L97" s="511">
        <v>1</v>
      </c>
      <c r="M97" s="166" t="s">
        <v>31</v>
      </c>
      <c r="N97" s="166"/>
      <c r="O97" s="96"/>
      <c r="P97" s="96">
        <v>40</v>
      </c>
      <c r="Q97" s="96"/>
      <c r="R97" s="168">
        <v>40</v>
      </c>
    </row>
    <row r="98" spans="1:20" s="144" customFormat="1" ht="13.5" customHeight="1" x14ac:dyDescent="0.25">
      <c r="A98" s="219"/>
      <c r="B98" s="220"/>
      <c r="C98" s="272"/>
      <c r="D98" s="163" t="s">
        <v>291</v>
      </c>
      <c r="E98" s="163"/>
      <c r="F98" s="164"/>
      <c r="G98" s="203"/>
      <c r="H98" s="163"/>
      <c r="I98" s="163"/>
      <c r="J98" s="163"/>
      <c r="K98" s="163"/>
      <c r="L98" s="163"/>
      <c r="M98" s="171"/>
      <c r="N98" s="134"/>
      <c r="O98" s="134"/>
      <c r="P98" s="134"/>
      <c r="Q98" s="134"/>
      <c r="R98" s="134"/>
    </row>
    <row r="99" spans="1:20" s="144" customFormat="1" ht="13.5" customHeight="1" x14ac:dyDescent="0.25">
      <c r="A99" s="219"/>
      <c r="B99" s="271"/>
      <c r="C99" s="272"/>
      <c r="D99" s="163"/>
      <c r="E99" s="163" t="s">
        <v>280</v>
      </c>
      <c r="F99" s="164"/>
      <c r="G99" s="203"/>
      <c r="H99" s="285"/>
      <c r="I99" s="163"/>
      <c r="J99" s="285"/>
      <c r="K99" s="285"/>
      <c r="L99" s="163"/>
      <c r="M99" s="171"/>
      <c r="N99" s="163"/>
      <c r="O99" s="134"/>
      <c r="P99" s="134"/>
      <c r="Q99" s="134"/>
      <c r="R99" s="134"/>
    </row>
    <row r="100" spans="1:20" s="144" customFormat="1" ht="13.5" customHeight="1" x14ac:dyDescent="0.25">
      <c r="A100" s="284"/>
      <c r="B100" s="271"/>
      <c r="C100" s="272"/>
      <c r="D100" s="163"/>
      <c r="E100" s="163"/>
      <c r="F100" s="164"/>
      <c r="G100" s="203"/>
      <c r="H100" s="163"/>
      <c r="I100" s="163"/>
      <c r="J100" s="163"/>
      <c r="K100" s="163"/>
      <c r="L100" s="163"/>
      <c r="M100" s="171"/>
      <c r="N100" s="134"/>
      <c r="O100" s="134"/>
      <c r="P100" s="134"/>
      <c r="Q100" s="134"/>
      <c r="R100" s="134"/>
    </row>
    <row r="101" spans="1:20" s="144" customFormat="1" ht="13.5" customHeight="1" x14ac:dyDescent="0.25">
      <c r="A101" s="96" t="s">
        <v>244</v>
      </c>
      <c r="B101" s="271"/>
      <c r="C101" s="272"/>
      <c r="D101" s="144" t="s">
        <v>379</v>
      </c>
      <c r="E101" s="96"/>
      <c r="F101" s="164"/>
      <c r="G101" s="203"/>
      <c r="H101" s="168"/>
      <c r="I101" s="168"/>
      <c r="J101" s="168"/>
      <c r="K101" s="168"/>
      <c r="L101" s="168"/>
      <c r="M101" s="166"/>
      <c r="N101" s="168"/>
      <c r="O101" s="168"/>
      <c r="P101" s="168"/>
      <c r="Q101" s="168"/>
      <c r="R101" s="168"/>
    </row>
    <row r="102" spans="1:20" s="144" customFormat="1" ht="13.5" customHeight="1" x14ac:dyDescent="0.25">
      <c r="A102" s="192" t="s">
        <v>245</v>
      </c>
      <c r="B102" s="271"/>
      <c r="C102" s="272"/>
      <c r="D102" s="163" t="s">
        <v>43</v>
      </c>
      <c r="E102" s="163"/>
      <c r="F102" s="164"/>
      <c r="G102" s="203"/>
      <c r="H102" s="285"/>
      <c r="I102" s="285"/>
      <c r="J102" s="285"/>
      <c r="K102" s="285"/>
      <c r="L102" s="98"/>
      <c r="M102" s="171"/>
      <c r="N102" s="286"/>
      <c r="O102" s="286"/>
      <c r="P102" s="286"/>
      <c r="Q102" s="286"/>
      <c r="R102" s="134"/>
    </row>
    <row r="103" spans="1:20" s="144" customFormat="1" ht="13.5" customHeight="1" x14ac:dyDescent="0.25">
      <c r="A103" s="190"/>
      <c r="B103" s="543"/>
      <c r="C103" s="272"/>
      <c r="D103" s="163"/>
      <c r="E103" s="163"/>
      <c r="F103" s="164"/>
      <c r="G103" s="203"/>
      <c r="H103" s="285"/>
      <c r="I103" s="285"/>
      <c r="J103" s="285"/>
      <c r="K103" s="285"/>
      <c r="L103" s="98"/>
      <c r="M103" s="171"/>
      <c r="N103" s="286"/>
      <c r="O103" s="286"/>
      <c r="P103" s="286"/>
      <c r="Q103" s="286"/>
      <c r="R103" s="134"/>
    </row>
    <row r="104" spans="1:20" s="144" customFormat="1" ht="13.5" customHeight="1" x14ac:dyDescent="0.25">
      <c r="A104" s="190"/>
      <c r="B104" s="543"/>
      <c r="C104" s="272"/>
      <c r="D104" s="163"/>
      <c r="E104" s="163"/>
      <c r="F104" s="164"/>
      <c r="G104" s="203"/>
      <c r="H104" s="285"/>
      <c r="I104" s="285"/>
      <c r="J104" s="285"/>
      <c r="K104" s="285"/>
      <c r="L104" s="98"/>
      <c r="M104" s="171"/>
      <c r="N104" s="286"/>
      <c r="O104" s="286"/>
      <c r="P104" s="286"/>
      <c r="Q104" s="286"/>
      <c r="R104" s="134"/>
    </row>
    <row r="105" spans="1:20" s="144" customFormat="1" ht="13.5" customHeight="1" x14ac:dyDescent="0.25">
      <c r="A105" s="190"/>
      <c r="B105" s="543"/>
      <c r="C105" s="272"/>
      <c r="D105" s="163"/>
      <c r="E105" s="163"/>
      <c r="F105" s="164"/>
      <c r="G105" s="203"/>
      <c r="H105" s="285"/>
      <c r="I105" s="285"/>
      <c r="J105" s="285"/>
      <c r="K105" s="285"/>
      <c r="L105" s="98"/>
      <c r="M105" s="171"/>
      <c r="N105" s="286"/>
      <c r="O105" s="286"/>
      <c r="P105" s="286"/>
      <c r="Q105" s="286"/>
      <c r="R105" s="134"/>
    </row>
    <row r="106" spans="1:20" s="144" customFormat="1" ht="13.5" customHeight="1" x14ac:dyDescent="0.25">
      <c r="B106" s="220" t="s">
        <v>380</v>
      </c>
      <c r="C106" s="272"/>
      <c r="D106" s="163"/>
      <c r="E106" s="96" t="s">
        <v>33</v>
      </c>
      <c r="F106" s="510"/>
      <c r="G106" s="165"/>
      <c r="H106" s="511">
        <v>2</v>
      </c>
      <c r="I106" s="511">
        <v>2</v>
      </c>
      <c r="J106" s="511">
        <v>2</v>
      </c>
      <c r="K106" s="511">
        <v>2</v>
      </c>
      <c r="L106" s="185">
        <v>2</v>
      </c>
      <c r="M106" s="166" t="s">
        <v>31</v>
      </c>
      <c r="N106" s="194">
        <v>20</v>
      </c>
      <c r="O106" s="194">
        <v>20</v>
      </c>
      <c r="P106" s="194">
        <v>20</v>
      </c>
      <c r="Q106" s="194">
        <v>20</v>
      </c>
      <c r="R106" s="168">
        <v>80</v>
      </c>
      <c r="S106" s="266"/>
      <c r="T106" s="266"/>
    </row>
    <row r="107" spans="1:20" s="144" customFormat="1" ht="13.5" customHeight="1" x14ac:dyDescent="0.25">
      <c r="A107" s="358"/>
      <c r="B107" s="220" t="s">
        <v>381</v>
      </c>
      <c r="C107" s="272"/>
      <c r="D107" s="163"/>
      <c r="E107" s="135"/>
      <c r="F107" s="135"/>
      <c r="G107" s="135"/>
      <c r="H107" s="135"/>
      <c r="I107" s="135"/>
      <c r="J107" s="135"/>
      <c r="K107" s="135"/>
      <c r="L107" s="135"/>
      <c r="M107" s="135"/>
      <c r="N107" s="135"/>
      <c r="O107" s="135"/>
      <c r="P107" s="135"/>
      <c r="Q107" s="135"/>
      <c r="R107" s="135"/>
    </row>
    <row r="108" spans="1:20" s="144" customFormat="1" ht="13.5" customHeight="1" x14ac:dyDescent="0.25">
      <c r="B108" s="220" t="s">
        <v>382</v>
      </c>
      <c r="C108" s="272"/>
      <c r="D108" s="163"/>
      <c r="E108" s="163" t="s">
        <v>280</v>
      </c>
      <c r="F108" s="164"/>
      <c r="G108" s="203"/>
      <c r="H108" s="285"/>
      <c r="I108" s="285"/>
      <c r="J108" s="285"/>
      <c r="K108" s="285"/>
      <c r="L108" s="98"/>
      <c r="M108" s="171"/>
      <c r="N108" s="286">
        <v>8</v>
      </c>
      <c r="O108" s="287">
        <v>7</v>
      </c>
      <c r="P108" s="287">
        <v>8</v>
      </c>
      <c r="Q108" s="287">
        <v>7</v>
      </c>
      <c r="R108" s="629">
        <v>30</v>
      </c>
    </row>
    <row r="109" spans="1:20" s="144" customFormat="1" ht="13.5" customHeight="1" x14ac:dyDescent="0.25">
      <c r="A109" s="219"/>
      <c r="B109" s="543"/>
      <c r="C109" s="272"/>
      <c r="D109" s="163"/>
      <c r="E109" s="163" t="s">
        <v>281</v>
      </c>
      <c r="F109" s="164"/>
      <c r="G109" s="203"/>
      <c r="H109" s="285">
        <v>1</v>
      </c>
      <c r="I109" s="285">
        <v>1</v>
      </c>
      <c r="J109" s="285">
        <v>1</v>
      </c>
      <c r="K109" s="285">
        <v>1</v>
      </c>
      <c r="L109" s="285">
        <v>1</v>
      </c>
      <c r="M109" s="171"/>
      <c r="N109" s="286">
        <v>6</v>
      </c>
      <c r="O109" s="287">
        <v>7</v>
      </c>
      <c r="P109" s="287">
        <v>6</v>
      </c>
      <c r="Q109" s="287">
        <v>6</v>
      </c>
      <c r="R109" s="629">
        <v>25</v>
      </c>
    </row>
    <row r="110" spans="1:20" s="144" customFormat="1" ht="13.5" customHeight="1" x14ac:dyDescent="0.25">
      <c r="A110" s="219"/>
      <c r="B110" s="569"/>
      <c r="C110" s="272"/>
      <c r="D110" s="163"/>
      <c r="E110" s="163" t="s">
        <v>282</v>
      </c>
      <c r="F110" s="164"/>
      <c r="G110" s="203"/>
      <c r="H110" s="285">
        <v>1</v>
      </c>
      <c r="I110" s="285">
        <v>1</v>
      </c>
      <c r="J110" s="285">
        <v>1</v>
      </c>
      <c r="K110" s="285">
        <v>1</v>
      </c>
      <c r="L110" s="285">
        <v>1</v>
      </c>
      <c r="M110" s="171"/>
      <c r="N110" s="286">
        <v>6</v>
      </c>
      <c r="O110" s="287">
        <v>6</v>
      </c>
      <c r="P110" s="287">
        <v>6</v>
      </c>
      <c r="Q110" s="287">
        <v>7</v>
      </c>
      <c r="R110" s="629">
        <v>25</v>
      </c>
    </row>
    <row r="111" spans="1:20" s="144" customFormat="1" ht="13.5" customHeight="1" x14ac:dyDescent="0.25">
      <c r="A111" s="219"/>
      <c r="B111" s="569" t="s">
        <v>383</v>
      </c>
      <c r="C111" s="272"/>
      <c r="D111" s="163"/>
      <c r="E111" s="163"/>
      <c r="F111" s="164"/>
      <c r="G111" s="203"/>
      <c r="H111" s="285"/>
      <c r="I111" s="285"/>
      <c r="J111" s="285"/>
      <c r="K111" s="285"/>
      <c r="L111" s="98"/>
      <c r="M111" s="171"/>
      <c r="N111" s="286"/>
      <c r="O111" s="287"/>
      <c r="P111" s="287"/>
      <c r="Q111" s="287"/>
      <c r="R111" s="629"/>
    </row>
    <row r="112" spans="1:20" s="144" customFormat="1" ht="13.5" customHeight="1" x14ac:dyDescent="0.25">
      <c r="A112" s="219"/>
      <c r="B112" s="569" t="s">
        <v>384</v>
      </c>
      <c r="C112" s="272"/>
      <c r="D112" s="163"/>
      <c r="E112" s="163"/>
      <c r="F112" s="164"/>
      <c r="G112" s="203"/>
      <c r="H112" s="285"/>
      <c r="I112" s="285"/>
      <c r="J112" s="285"/>
      <c r="K112" s="285"/>
      <c r="L112" s="98"/>
      <c r="M112" s="171"/>
      <c r="N112" s="286"/>
      <c r="O112" s="287"/>
      <c r="P112" s="287"/>
      <c r="Q112" s="287"/>
      <c r="R112" s="629"/>
    </row>
    <row r="113" spans="1:20" s="144" customFormat="1" ht="13.5" customHeight="1" x14ac:dyDescent="0.25">
      <c r="A113" s="219"/>
      <c r="B113" s="569"/>
      <c r="C113" s="272"/>
      <c r="D113" s="163"/>
      <c r="E113" s="163"/>
      <c r="F113" s="164"/>
      <c r="G113" s="203"/>
      <c r="H113" s="285"/>
      <c r="I113" s="285"/>
      <c r="J113" s="285"/>
      <c r="K113" s="285"/>
      <c r="L113" s="98"/>
      <c r="M113" s="171"/>
      <c r="N113" s="286"/>
      <c r="O113" s="287"/>
      <c r="P113" s="287"/>
      <c r="Q113" s="287"/>
      <c r="R113" s="629"/>
    </row>
    <row r="114" spans="1:20" s="144" customFormat="1" ht="13.5" customHeight="1" x14ac:dyDescent="0.25">
      <c r="A114" s="219"/>
      <c r="B114" s="569" t="s">
        <v>385</v>
      </c>
      <c r="C114" s="272"/>
      <c r="D114" s="163"/>
      <c r="E114" s="163"/>
      <c r="F114" s="164"/>
      <c r="G114" s="203"/>
      <c r="H114" s="285"/>
      <c r="I114" s="285"/>
      <c r="J114" s="285"/>
      <c r="K114" s="285"/>
      <c r="L114" s="98"/>
      <c r="M114" s="171"/>
      <c r="N114" s="286"/>
      <c r="O114" s="287"/>
      <c r="P114" s="287"/>
      <c r="Q114" s="287"/>
      <c r="R114" s="629"/>
    </row>
    <row r="115" spans="1:20" s="144" customFormat="1" ht="13.5" customHeight="1" x14ac:dyDescent="0.25">
      <c r="A115" s="722"/>
      <c r="B115" s="569" t="s">
        <v>386</v>
      </c>
      <c r="C115" s="171"/>
      <c r="D115" s="288"/>
      <c r="E115" s="163" t="s">
        <v>282</v>
      </c>
      <c r="F115" s="163"/>
      <c r="G115" s="164"/>
      <c r="H115" s="164"/>
      <c r="I115" s="171"/>
      <c r="J115" s="171"/>
      <c r="K115" s="171"/>
      <c r="L115" s="171"/>
      <c r="M115" s="171"/>
      <c r="N115" s="171"/>
      <c r="O115" s="273"/>
      <c r="P115" s="273"/>
      <c r="Q115" s="273"/>
      <c r="R115" s="273"/>
      <c r="S115" s="602"/>
    </row>
    <row r="116" spans="1:20" s="144" customFormat="1" ht="13.5" customHeight="1" x14ac:dyDescent="0.25">
      <c r="A116" s="722"/>
      <c r="B116" s="569"/>
      <c r="C116" s="171"/>
      <c r="D116" s="288"/>
      <c r="E116" s="163"/>
      <c r="F116" s="163"/>
      <c r="G116" s="164"/>
      <c r="H116" s="164"/>
      <c r="I116" s="171"/>
      <c r="J116" s="171"/>
      <c r="K116" s="171"/>
      <c r="L116" s="171"/>
      <c r="M116" s="171"/>
      <c r="N116" s="171"/>
      <c r="O116" s="273"/>
      <c r="P116" s="273"/>
      <c r="Q116" s="273"/>
      <c r="R116" s="273"/>
      <c r="S116" s="602"/>
    </row>
    <row r="117" spans="1:20" s="144" customFormat="1" ht="13.5" customHeight="1" x14ac:dyDescent="0.25">
      <c r="A117" s="722"/>
      <c r="B117" s="569"/>
      <c r="C117" s="171"/>
      <c r="D117" s="288"/>
      <c r="E117" s="163"/>
      <c r="F117" s="163"/>
      <c r="G117" s="164"/>
      <c r="H117" s="164"/>
      <c r="I117" s="171"/>
      <c r="J117" s="171"/>
      <c r="K117" s="171"/>
      <c r="L117" s="171"/>
      <c r="M117" s="171"/>
      <c r="N117" s="171"/>
      <c r="O117" s="273"/>
      <c r="P117" s="273"/>
      <c r="Q117" s="273"/>
      <c r="R117" s="273"/>
      <c r="S117" s="602"/>
    </row>
    <row r="118" spans="1:20" s="144" customFormat="1" ht="13.5" customHeight="1" x14ac:dyDescent="0.25">
      <c r="A118" s="542"/>
      <c r="B118" s="569"/>
      <c r="C118" s="288"/>
      <c r="D118" s="163"/>
      <c r="E118" s="163"/>
      <c r="F118" s="164"/>
      <c r="G118" s="164"/>
      <c r="H118" s="171"/>
      <c r="I118" s="171"/>
      <c r="J118" s="171"/>
      <c r="K118" s="171"/>
      <c r="L118" s="171"/>
      <c r="M118" s="171"/>
      <c r="N118" s="273"/>
      <c r="O118" s="273"/>
      <c r="P118" s="273"/>
      <c r="Q118" s="273"/>
      <c r="R118" s="273"/>
    </row>
    <row r="119" spans="1:20" s="144" customFormat="1" ht="13.5" customHeight="1" x14ac:dyDescent="0.25">
      <c r="A119" s="289" t="s">
        <v>246</v>
      </c>
      <c r="B119" s="192"/>
      <c r="C119" s="288"/>
      <c r="D119" s="290"/>
      <c r="E119" s="96" t="s">
        <v>33</v>
      </c>
      <c r="F119" s="292"/>
      <c r="G119" s="292"/>
      <c r="H119" s="293"/>
      <c r="I119" s="292"/>
      <c r="J119" s="292"/>
      <c r="K119" s="292"/>
      <c r="L119" s="293"/>
      <c r="M119" s="294"/>
      <c r="N119" s="295"/>
      <c r="O119" s="295"/>
      <c r="P119" s="295"/>
      <c r="Q119" s="295"/>
      <c r="R119" s="295">
        <v>60</v>
      </c>
    </row>
    <row r="120" spans="1:20" s="144" customFormat="1" ht="13.5" customHeight="1" x14ac:dyDescent="0.25">
      <c r="A120" s="296"/>
      <c r="B120" s="297"/>
      <c r="C120" s="288"/>
      <c r="D120" s="290"/>
      <c r="E120" s="292"/>
      <c r="F120" s="292"/>
      <c r="G120" s="292"/>
      <c r="H120" s="293"/>
      <c r="I120" s="292"/>
      <c r="J120" s="292"/>
      <c r="K120" s="292"/>
      <c r="L120" s="293"/>
      <c r="M120" s="294"/>
      <c r="N120" s="295"/>
      <c r="O120" s="298"/>
      <c r="P120" s="298"/>
      <c r="Q120" s="295"/>
      <c r="R120" s="295"/>
    </row>
    <row r="121" spans="1:20" s="144" customFormat="1" ht="13.5" customHeight="1" x14ac:dyDescent="0.25">
      <c r="A121" s="296"/>
      <c r="B121" s="297"/>
      <c r="C121" s="288"/>
      <c r="D121" s="606"/>
      <c r="E121" s="292"/>
      <c r="F121" s="292"/>
      <c r="G121" s="292"/>
      <c r="H121" s="293"/>
      <c r="I121" s="292"/>
      <c r="J121" s="292"/>
      <c r="K121" s="292"/>
      <c r="L121" s="293"/>
      <c r="M121" s="294"/>
      <c r="N121" s="295"/>
      <c r="O121" s="298"/>
      <c r="P121" s="298"/>
      <c r="Q121" s="295"/>
      <c r="R121" s="295"/>
    </row>
    <row r="122" spans="1:20" s="422" customFormat="1" ht="13.5" customHeight="1" x14ac:dyDescent="0.25">
      <c r="A122" s="718">
        <v>1</v>
      </c>
      <c r="B122" s="719" t="s">
        <v>387</v>
      </c>
      <c r="C122" s="288"/>
      <c r="D122" s="605" t="s">
        <v>388</v>
      </c>
      <c r="E122" s="96" t="s">
        <v>33</v>
      </c>
      <c r="F122" s="291"/>
      <c r="G122" s="291"/>
      <c r="H122" s="299">
        <v>1</v>
      </c>
      <c r="I122" s="291"/>
      <c r="J122" s="291"/>
      <c r="K122" s="291"/>
      <c r="L122" s="299">
        <v>1</v>
      </c>
      <c r="M122" s="294"/>
      <c r="N122" s="295">
        <v>50</v>
      </c>
      <c r="O122" s="295"/>
      <c r="P122" s="295"/>
      <c r="Q122" s="295"/>
      <c r="R122" s="295">
        <v>50</v>
      </c>
    </row>
    <row r="123" spans="1:20" ht="15.75" x14ac:dyDescent="0.25">
      <c r="A123" s="720"/>
      <c r="B123" s="721"/>
      <c r="C123" s="288"/>
      <c r="D123" s="290"/>
      <c r="E123" s="291"/>
      <c r="F123" s="292"/>
      <c r="G123" s="292"/>
      <c r="H123" s="299"/>
      <c r="I123" s="291"/>
      <c r="J123" s="291"/>
      <c r="K123" s="291"/>
      <c r="L123" s="299"/>
      <c r="M123" s="294"/>
      <c r="N123" s="295"/>
      <c r="O123" s="295"/>
      <c r="P123" s="295"/>
      <c r="Q123" s="295"/>
      <c r="R123" s="295"/>
    </row>
    <row r="124" spans="1:20" ht="17.25" customHeight="1" x14ac:dyDescent="0.25">
      <c r="A124" s="300"/>
      <c r="B124" s="301"/>
      <c r="C124" s="288"/>
      <c r="D124" s="290"/>
      <c r="E124" s="292"/>
      <c r="F124" s="292"/>
      <c r="G124" s="292"/>
      <c r="H124" s="293"/>
      <c r="I124" s="293"/>
      <c r="J124" s="293"/>
      <c r="K124" s="293"/>
      <c r="L124" s="293"/>
      <c r="M124" s="294"/>
      <c r="N124" s="229"/>
      <c r="O124" s="229"/>
      <c r="P124" s="229"/>
      <c r="Q124" s="229"/>
      <c r="R124" s="229"/>
    </row>
    <row r="125" spans="1:20" ht="17.25" customHeight="1" x14ac:dyDescent="0.25">
      <c r="A125" s="718">
        <v>2</v>
      </c>
      <c r="B125" s="719" t="s">
        <v>389</v>
      </c>
      <c r="C125" s="288"/>
      <c r="D125" s="290"/>
      <c r="E125" s="292"/>
      <c r="F125" s="292"/>
      <c r="G125" s="292"/>
      <c r="H125" s="293"/>
      <c r="I125" s="293"/>
      <c r="J125" s="293"/>
      <c r="K125" s="293"/>
      <c r="L125" s="293"/>
      <c r="M125" s="294"/>
      <c r="N125" s="229"/>
      <c r="O125" s="229"/>
      <c r="P125" s="229"/>
      <c r="Q125" s="229"/>
      <c r="R125" s="229"/>
    </row>
    <row r="126" spans="1:20" ht="17.25" customHeight="1" x14ac:dyDescent="0.25">
      <c r="A126" s="300"/>
      <c r="B126" s="301"/>
      <c r="C126" s="288"/>
      <c r="D126" s="290"/>
      <c r="E126" s="292"/>
      <c r="F126" s="292"/>
      <c r="G126" s="292"/>
      <c r="H126" s="293"/>
      <c r="I126" s="293"/>
      <c r="J126" s="293"/>
      <c r="K126" s="293"/>
      <c r="L126" s="293"/>
      <c r="M126" s="294"/>
      <c r="N126" s="229"/>
      <c r="O126" s="229"/>
      <c r="P126" s="229"/>
      <c r="Q126" s="229"/>
      <c r="R126" s="229"/>
    </row>
    <row r="127" spans="1:20" ht="17.25" customHeight="1" x14ac:dyDescent="0.25">
      <c r="A127" s="300"/>
      <c r="B127" s="603" t="s">
        <v>390</v>
      </c>
      <c r="C127" s="288"/>
      <c r="D127" s="605" t="s">
        <v>392</v>
      </c>
      <c r="E127" s="96" t="s">
        <v>33</v>
      </c>
      <c r="F127" s="292"/>
      <c r="G127" s="292"/>
      <c r="H127" s="299">
        <v>1</v>
      </c>
      <c r="I127" s="299"/>
      <c r="J127" s="299"/>
      <c r="K127" s="299"/>
      <c r="L127" s="299">
        <v>1</v>
      </c>
      <c r="M127" s="294"/>
      <c r="N127" s="295">
        <v>150</v>
      </c>
      <c r="O127" s="295"/>
      <c r="P127" s="295"/>
      <c r="Q127" s="295"/>
      <c r="R127" s="295">
        <v>150</v>
      </c>
      <c r="T127" s="855"/>
    </row>
    <row r="128" spans="1:20" ht="17.25" customHeight="1" x14ac:dyDescent="0.25">
      <c r="A128" s="300"/>
      <c r="B128" s="301"/>
      <c r="C128" s="288"/>
      <c r="D128" s="290" t="s">
        <v>393</v>
      </c>
      <c r="E128" s="292" t="s">
        <v>282</v>
      </c>
      <c r="F128" s="292"/>
      <c r="G128" s="292"/>
      <c r="H128" s="293">
        <v>1</v>
      </c>
      <c r="I128" s="293"/>
      <c r="J128" s="293"/>
      <c r="K128" s="293"/>
      <c r="L128" s="293">
        <v>1</v>
      </c>
      <c r="M128" s="294"/>
      <c r="N128" s="229">
        <v>150</v>
      </c>
      <c r="O128" s="229"/>
      <c r="P128" s="229"/>
      <c r="Q128" s="229"/>
      <c r="R128" s="229">
        <v>150</v>
      </c>
      <c r="T128" s="855"/>
    </row>
    <row r="129" spans="1:25" ht="17.25" customHeight="1" x14ac:dyDescent="0.25">
      <c r="A129" s="300"/>
      <c r="B129" s="301"/>
      <c r="C129" s="288"/>
      <c r="D129" s="290"/>
      <c r="E129" s="292"/>
      <c r="F129" s="292"/>
      <c r="G129" s="292"/>
      <c r="H129" s="293"/>
      <c r="I129" s="293"/>
      <c r="J129" s="293"/>
      <c r="K129" s="293"/>
      <c r="L129" s="293"/>
      <c r="M129" s="294"/>
      <c r="N129" s="229"/>
      <c r="O129" s="229"/>
      <c r="P129" s="229"/>
      <c r="Q129" s="229"/>
      <c r="R129" s="229"/>
      <c r="T129" s="855"/>
    </row>
    <row r="130" spans="1:25" ht="15.75" x14ac:dyDescent="0.25">
      <c r="A130" s="302"/>
      <c r="B130" s="303"/>
      <c r="C130" s="288"/>
      <c r="D130" s="290"/>
      <c r="E130" s="292"/>
      <c r="F130" s="292"/>
      <c r="G130" s="292"/>
      <c r="H130" s="293"/>
      <c r="I130" s="293"/>
      <c r="J130" s="293"/>
      <c r="K130" s="293"/>
      <c r="L130" s="293"/>
      <c r="M130" s="294"/>
      <c r="N130" s="229"/>
      <c r="O130" s="304"/>
      <c r="P130" s="229"/>
      <c r="Q130" s="304"/>
      <c r="R130" s="229"/>
      <c r="T130" s="855"/>
    </row>
    <row r="131" spans="1:25" s="618" customFormat="1" ht="21" customHeight="1" x14ac:dyDescent="0.2">
      <c r="A131" s="716">
        <v>3</v>
      </c>
      <c r="B131" s="717" t="s">
        <v>394</v>
      </c>
      <c r="C131" s="609"/>
      <c r="D131" s="610"/>
      <c r="E131" s="611"/>
      <c r="F131" s="612"/>
      <c r="G131" s="612"/>
      <c r="H131" s="613"/>
      <c r="I131" s="613"/>
      <c r="J131" s="613"/>
      <c r="K131" s="613"/>
      <c r="L131" s="613"/>
      <c r="M131" s="614"/>
      <c r="N131" s="615"/>
      <c r="O131" s="616"/>
      <c r="P131" s="615"/>
      <c r="Q131" s="616"/>
      <c r="R131" s="615"/>
      <c r="S131" s="617"/>
      <c r="T131" s="608"/>
      <c r="U131" s="617"/>
      <c r="V131" s="617"/>
      <c r="W131" s="617"/>
    </row>
    <row r="132" spans="1:25" ht="28.5" x14ac:dyDescent="0.25">
      <c r="A132" s="641"/>
      <c r="B132" s="603" t="s">
        <v>395</v>
      </c>
      <c r="C132" s="288"/>
      <c r="D132" s="610" t="s">
        <v>396</v>
      </c>
      <c r="E132" s="611" t="s">
        <v>33</v>
      </c>
      <c r="F132" s="292"/>
      <c r="G132" s="292"/>
      <c r="H132" s="293">
        <v>1</v>
      </c>
      <c r="I132" s="293">
        <v>1</v>
      </c>
      <c r="J132" s="293">
        <v>1</v>
      </c>
      <c r="K132" s="293">
        <v>1</v>
      </c>
      <c r="L132" s="293">
        <v>4</v>
      </c>
      <c r="M132" s="294"/>
      <c r="N132" s="229">
        <v>2</v>
      </c>
      <c r="O132" s="304">
        <v>3</v>
      </c>
      <c r="P132" s="229">
        <v>2</v>
      </c>
      <c r="Q132" s="304">
        <v>3</v>
      </c>
      <c r="R132" s="229">
        <v>10</v>
      </c>
      <c r="T132" s="608"/>
    </row>
    <row r="133" spans="1:25" ht="15.75" x14ac:dyDescent="0.25">
      <c r="A133" s="302"/>
      <c r="B133" s="303"/>
      <c r="C133" s="288"/>
      <c r="D133" s="290"/>
      <c r="E133" s="292"/>
      <c r="F133" s="292"/>
      <c r="G133" s="292"/>
      <c r="H133" s="293"/>
      <c r="I133" s="293"/>
      <c r="J133" s="293"/>
      <c r="K133" s="293"/>
      <c r="L133" s="293"/>
      <c r="M133" s="294"/>
      <c r="N133" s="229"/>
      <c r="O133" s="304"/>
      <c r="P133" s="229"/>
      <c r="Q133" s="304"/>
      <c r="R133" s="229"/>
      <c r="T133" s="608"/>
    </row>
    <row r="134" spans="1:25" ht="15.75" x14ac:dyDescent="0.25">
      <c r="A134" s="302"/>
      <c r="B134" s="303"/>
      <c r="C134" s="288"/>
      <c r="D134" s="290"/>
      <c r="E134" s="292" t="s">
        <v>280</v>
      </c>
      <c r="F134" s="292"/>
      <c r="G134" s="292"/>
      <c r="H134" s="293">
        <v>1</v>
      </c>
      <c r="I134" s="293">
        <v>1</v>
      </c>
      <c r="J134" s="293">
        <v>1</v>
      </c>
      <c r="K134" s="293">
        <v>1</v>
      </c>
      <c r="L134" s="293">
        <v>4</v>
      </c>
      <c r="M134" s="294"/>
      <c r="N134" s="229"/>
      <c r="O134" s="304"/>
      <c r="P134" s="229"/>
      <c r="Q134" s="304"/>
      <c r="R134" s="229"/>
      <c r="T134" s="649"/>
    </row>
    <row r="135" spans="1:25" ht="15.75" x14ac:dyDescent="0.25">
      <c r="A135" s="302"/>
      <c r="B135" s="303"/>
      <c r="C135" s="288"/>
      <c r="D135" s="290"/>
      <c r="E135" s="292" t="s">
        <v>281</v>
      </c>
      <c r="F135" s="292"/>
      <c r="G135" s="292"/>
      <c r="H135" s="293">
        <v>1</v>
      </c>
      <c r="I135" s="293">
        <v>1</v>
      </c>
      <c r="J135" s="293">
        <v>1</v>
      </c>
      <c r="K135" s="293">
        <v>1</v>
      </c>
      <c r="L135" s="293">
        <v>4</v>
      </c>
      <c r="M135" s="294"/>
      <c r="N135" s="229"/>
      <c r="O135" s="304"/>
      <c r="P135" s="229"/>
      <c r="Q135" s="304"/>
      <c r="R135" s="229"/>
      <c r="T135" s="649"/>
    </row>
    <row r="136" spans="1:25" ht="15.75" x14ac:dyDescent="0.25">
      <c r="A136" s="302"/>
      <c r="B136" s="303"/>
      <c r="C136" s="288"/>
      <c r="D136" s="290"/>
      <c r="E136" s="292" t="s">
        <v>282</v>
      </c>
      <c r="F136" s="292"/>
      <c r="G136" s="292"/>
      <c r="H136" s="293">
        <v>1</v>
      </c>
      <c r="I136" s="293">
        <v>1</v>
      </c>
      <c r="J136" s="293">
        <v>1</v>
      </c>
      <c r="K136" s="293">
        <v>1</v>
      </c>
      <c r="L136" s="293">
        <v>4</v>
      </c>
      <c r="M136" s="294"/>
      <c r="N136" s="229"/>
      <c r="O136" s="304"/>
      <c r="P136" s="229"/>
      <c r="Q136" s="304"/>
      <c r="R136" s="229"/>
      <c r="T136" s="649"/>
    </row>
    <row r="137" spans="1:25" ht="15.75" x14ac:dyDescent="0.25">
      <c r="A137" s="302"/>
      <c r="B137" s="303"/>
      <c r="C137" s="288"/>
      <c r="D137" s="290"/>
      <c r="E137" s="292"/>
      <c r="F137" s="292"/>
      <c r="G137" s="292"/>
      <c r="H137" s="293"/>
      <c r="I137" s="293"/>
      <c r="J137" s="293"/>
      <c r="K137" s="293"/>
      <c r="L137" s="293"/>
      <c r="M137" s="294"/>
      <c r="N137" s="229"/>
      <c r="O137" s="304"/>
      <c r="P137" s="229"/>
      <c r="Q137" s="304"/>
      <c r="R137" s="229"/>
      <c r="T137" s="608"/>
    </row>
    <row r="138" spans="1:25" ht="15.75" x14ac:dyDescent="0.25">
      <c r="A138" s="96" t="s">
        <v>247</v>
      </c>
      <c r="B138" s="163"/>
      <c r="C138" s="272"/>
      <c r="D138" s="163"/>
      <c r="E138" s="96" t="s">
        <v>33</v>
      </c>
      <c r="F138" s="510"/>
      <c r="G138" s="165"/>
      <c r="H138" s="166"/>
      <c r="I138" s="166"/>
      <c r="J138" s="166"/>
      <c r="K138" s="166"/>
      <c r="L138" s="626"/>
      <c r="M138" s="166" t="s">
        <v>30</v>
      </c>
      <c r="N138" s="175"/>
      <c r="O138" s="175"/>
      <c r="P138" s="175"/>
      <c r="Q138" s="175"/>
      <c r="R138" s="175">
        <v>7766</v>
      </c>
      <c r="S138" s="254"/>
      <c r="T138" s="148"/>
      <c r="U138" s="148"/>
      <c r="V138" s="148"/>
      <c r="W138" s="148"/>
      <c r="X138" s="255"/>
      <c r="Y138" s="255"/>
    </row>
    <row r="139" spans="1:25" ht="14.25" customHeight="1" x14ac:dyDescent="0.25">
      <c r="A139" s="219"/>
      <c r="B139" s="220"/>
      <c r="C139" s="272"/>
      <c r="D139" s="163"/>
      <c r="E139" s="96"/>
      <c r="F139" s="510"/>
      <c r="G139" s="165"/>
      <c r="H139" s="166"/>
      <c r="I139" s="166"/>
      <c r="J139" s="166"/>
      <c r="K139" s="166"/>
      <c r="L139" s="166"/>
      <c r="M139" s="166"/>
      <c r="N139" s="175"/>
      <c r="O139" s="175"/>
      <c r="P139" s="175"/>
      <c r="Q139" s="175"/>
      <c r="R139" s="175"/>
      <c r="S139" s="254"/>
      <c r="T139" s="148"/>
      <c r="U139" s="148"/>
      <c r="V139" s="148"/>
      <c r="W139" s="148"/>
      <c r="X139" s="255"/>
      <c r="Y139" s="255"/>
    </row>
    <row r="140" spans="1:25" ht="15.75" x14ac:dyDescent="0.25">
      <c r="A140" s="715"/>
      <c r="B140" s="220"/>
      <c r="C140" s="307"/>
      <c r="D140" s="306"/>
      <c r="E140" s="305"/>
      <c r="F140" s="512"/>
      <c r="G140" s="512"/>
      <c r="H140" s="504"/>
      <c r="I140" s="504"/>
      <c r="J140" s="504"/>
      <c r="K140" s="504"/>
      <c r="L140" s="504"/>
      <c r="M140" s="504"/>
      <c r="N140" s="513"/>
      <c r="O140" s="513"/>
      <c r="P140" s="513"/>
      <c r="Q140" s="513"/>
      <c r="R140" s="630"/>
      <c r="S140" s="254"/>
      <c r="T140" s="148"/>
      <c r="U140" s="148"/>
      <c r="V140" s="148"/>
      <c r="W140" s="148"/>
      <c r="X140" s="255"/>
      <c r="Y140" s="255"/>
    </row>
    <row r="141" spans="1:25" ht="15.75" x14ac:dyDescent="0.2">
      <c r="A141" s="244"/>
      <c r="B141" s="245"/>
      <c r="C141" s="250"/>
      <c r="D141" s="247"/>
      <c r="E141" s="245"/>
      <c r="F141" s="245"/>
      <c r="G141" s="245"/>
      <c r="H141" s="245"/>
      <c r="I141" s="245"/>
      <c r="J141" s="245"/>
      <c r="K141" s="245"/>
      <c r="L141" s="244"/>
      <c r="M141" s="244"/>
      <c r="N141" s="245"/>
      <c r="O141" s="245"/>
      <c r="P141" s="245"/>
      <c r="Q141" s="245"/>
      <c r="R141" s="249"/>
      <c r="S141" s="148"/>
      <c r="T141" s="148"/>
      <c r="U141" s="148"/>
      <c r="V141" s="148"/>
      <c r="W141" s="255"/>
      <c r="X141" s="255"/>
      <c r="Y141" s="255"/>
    </row>
    <row r="142" spans="1:25" s="7" customFormat="1" ht="13.5" customHeight="1" x14ac:dyDescent="0.2">
      <c r="A142" s="15" t="s">
        <v>27</v>
      </c>
      <c r="B142" s="15"/>
      <c r="C142" s="82"/>
      <c r="D142" s="843" t="s">
        <v>20</v>
      </c>
      <c r="E142" s="843"/>
      <c r="F142" s="843"/>
      <c r="G142" s="843"/>
      <c r="H142" s="843"/>
      <c r="I142" s="843"/>
      <c r="J142" s="843"/>
      <c r="K142" s="15"/>
      <c r="L142" s="244"/>
      <c r="M142" s="15"/>
      <c r="N142" s="15" t="s">
        <v>29</v>
      </c>
      <c r="O142" s="15"/>
      <c r="P142" s="15"/>
      <c r="Q142" s="15"/>
      <c r="R142" s="244"/>
    </row>
    <row r="143" spans="1:25" s="7" customFormat="1" ht="13.5" customHeight="1" x14ac:dyDescent="0.2">
      <c r="A143" s="15"/>
      <c r="B143" s="15"/>
      <c r="C143" s="82"/>
      <c r="D143" s="692"/>
      <c r="E143" s="692"/>
      <c r="F143" s="692"/>
      <c r="G143" s="692"/>
      <c r="H143" s="692"/>
      <c r="I143" s="692"/>
      <c r="J143" s="692"/>
      <c r="K143" s="15"/>
      <c r="L143" s="244"/>
      <c r="M143" s="15"/>
      <c r="N143" s="15"/>
      <c r="O143" s="15"/>
      <c r="P143" s="15"/>
      <c r="Q143" s="15"/>
      <c r="R143" s="244"/>
    </row>
    <row r="144" spans="1:25" s="7" customFormat="1" ht="13.5" customHeight="1" x14ac:dyDescent="0.2">
      <c r="A144" s="15"/>
      <c r="B144" s="15"/>
      <c r="C144" s="82"/>
      <c r="D144" s="15"/>
      <c r="E144" s="22"/>
      <c r="F144" s="15"/>
      <c r="G144" s="29"/>
      <c r="H144" s="427"/>
      <c r="I144" s="427"/>
      <c r="J144" s="428"/>
      <c r="K144" s="428"/>
      <c r="L144" s="601"/>
      <c r="M144" s="30"/>
      <c r="N144" s="15"/>
      <c r="O144" s="15"/>
      <c r="P144" s="15"/>
      <c r="Q144" s="15"/>
      <c r="R144" s="244"/>
    </row>
    <row r="145" spans="1:18" s="7" customFormat="1" ht="13.5" customHeight="1" x14ac:dyDescent="0.2">
      <c r="A145" s="15"/>
      <c r="B145" s="15"/>
      <c r="C145" s="464"/>
      <c r="D145" s="15"/>
      <c r="E145" s="15"/>
      <c r="F145" s="15"/>
      <c r="G145" s="15"/>
      <c r="H145" s="15"/>
      <c r="I145" s="15"/>
      <c r="J145" s="15"/>
      <c r="K145" s="15"/>
      <c r="L145" s="244"/>
      <c r="M145" s="15"/>
      <c r="N145" s="15"/>
      <c r="O145" s="15"/>
      <c r="P145" s="15"/>
      <c r="Q145" s="15"/>
      <c r="R145" s="244"/>
    </row>
    <row r="146" spans="1:18" s="7" customFormat="1" ht="13.5" customHeight="1" x14ac:dyDescent="0.2">
      <c r="A146" s="842" t="s">
        <v>272</v>
      </c>
      <c r="B146" s="842"/>
      <c r="C146" s="465"/>
      <c r="D146" s="842" t="s">
        <v>274</v>
      </c>
      <c r="E146" s="842"/>
      <c r="H146" s="842" t="s">
        <v>301</v>
      </c>
      <c r="I146" s="842"/>
      <c r="J146" s="842"/>
      <c r="K146" s="464"/>
      <c r="L146" s="253"/>
      <c r="N146" s="23"/>
      <c r="O146" s="842" t="s">
        <v>275</v>
      </c>
      <c r="P146" s="842"/>
      <c r="Q146" s="842"/>
      <c r="R146" s="842"/>
    </row>
    <row r="147" spans="1:18" s="7" customFormat="1" ht="13.5" customHeight="1" x14ac:dyDescent="0.2">
      <c r="A147" s="844" t="s">
        <v>273</v>
      </c>
      <c r="B147" s="844"/>
      <c r="C147" s="83"/>
      <c r="D147" s="843" t="s">
        <v>276</v>
      </c>
      <c r="E147" s="843"/>
      <c r="H147" s="843" t="s">
        <v>305</v>
      </c>
      <c r="I147" s="843"/>
      <c r="J147" s="843"/>
      <c r="K147" s="463"/>
      <c r="L147" s="567"/>
      <c r="N147" s="15"/>
      <c r="O147" s="843" t="s">
        <v>277</v>
      </c>
      <c r="P147" s="843"/>
      <c r="Q147" s="843"/>
      <c r="R147" s="843"/>
    </row>
    <row r="148" spans="1:18" s="7" customFormat="1" ht="13.5" customHeight="1" x14ac:dyDescent="0.2">
      <c r="A148" s="844"/>
      <c r="B148" s="844"/>
      <c r="C148" s="83"/>
      <c r="D148" s="843" t="s">
        <v>595</v>
      </c>
      <c r="E148" s="843"/>
      <c r="H148" s="843" t="s">
        <v>279</v>
      </c>
      <c r="I148" s="843"/>
      <c r="J148" s="843"/>
      <c r="K148" s="463"/>
      <c r="L148" s="567"/>
      <c r="N148" s="463"/>
      <c r="O148" s="843"/>
      <c r="P148" s="843"/>
      <c r="Q148" s="843"/>
      <c r="R148" s="843"/>
    </row>
    <row r="149" spans="1:18" s="148" customFormat="1" ht="15.75" x14ac:dyDescent="0.2">
      <c r="A149" s="256"/>
      <c r="B149" s="244"/>
      <c r="C149" s="257" t="s">
        <v>22</v>
      </c>
      <c r="D149" s="244"/>
      <c r="E149" s="252"/>
      <c r="F149" s="252"/>
      <c r="G149" s="252"/>
      <c r="H149" s="251"/>
      <c r="I149" s="251"/>
      <c r="J149" s="252"/>
      <c r="K149" s="244"/>
      <c r="L149" s="244"/>
      <c r="M149" s="253"/>
      <c r="N149" s="257"/>
      <c r="O149" s="257"/>
      <c r="P149" s="257"/>
      <c r="Q149" s="257"/>
      <c r="R149" s="567"/>
    </row>
    <row r="150" spans="1:18" s="148" customFormat="1" ht="15.75" x14ac:dyDescent="0.2">
      <c r="A150" s="871"/>
      <c r="B150" s="871"/>
      <c r="C150" s="253"/>
      <c r="D150" s="257"/>
      <c r="E150" s="257"/>
      <c r="F150" s="244"/>
      <c r="G150" s="244"/>
      <c r="H150" s="244"/>
      <c r="I150" s="244"/>
      <c r="J150" s="253"/>
      <c r="K150" s="253"/>
      <c r="L150" s="253"/>
      <c r="M150" s="253"/>
      <c r="N150" s="253"/>
      <c r="O150" s="253"/>
      <c r="P150" s="253"/>
      <c r="Q150" s="253"/>
      <c r="R150" s="244"/>
    </row>
    <row r="151" spans="1:18" s="148" customFormat="1" x14ac:dyDescent="0.2">
      <c r="A151" s="145"/>
      <c r="B151" s="262"/>
      <c r="C151" s="263"/>
      <c r="D151" s="264"/>
      <c r="E151" s="262"/>
      <c r="F151" s="262"/>
      <c r="G151" s="262"/>
      <c r="H151" s="262"/>
      <c r="I151" s="262"/>
      <c r="J151" s="262"/>
      <c r="K151" s="262"/>
      <c r="L151" s="265"/>
      <c r="M151" s="265"/>
      <c r="N151" s="262"/>
      <c r="O151" s="262"/>
      <c r="P151" s="262"/>
      <c r="Q151" s="262"/>
      <c r="R151" s="265"/>
    </row>
    <row r="152" spans="1:18" s="148" customFormat="1" x14ac:dyDescent="0.2">
      <c r="A152" s="145"/>
      <c r="B152" s="262"/>
      <c r="C152" s="263"/>
      <c r="D152" s="264"/>
      <c r="E152" s="262"/>
      <c r="F152" s="262"/>
      <c r="G152" s="262"/>
      <c r="H152" s="262"/>
      <c r="I152" s="262"/>
      <c r="J152" s="262"/>
      <c r="K152" s="262"/>
      <c r="L152" s="265"/>
      <c r="M152" s="265"/>
      <c r="N152" s="262"/>
      <c r="O152" s="262"/>
      <c r="P152" s="262"/>
      <c r="Q152" s="262"/>
      <c r="R152" s="265"/>
    </row>
    <row r="153" spans="1:18" s="148" customFormat="1" x14ac:dyDescent="0.2">
      <c r="A153" s="145"/>
      <c r="B153" s="262"/>
      <c r="C153" s="263"/>
      <c r="D153" s="264"/>
      <c r="E153" s="262"/>
      <c r="F153" s="262"/>
      <c r="G153" s="262"/>
      <c r="H153" s="262"/>
      <c r="I153" s="262"/>
      <c r="J153" s="262"/>
      <c r="K153" s="262"/>
      <c r="L153" s="265"/>
      <c r="M153" s="265"/>
      <c r="N153" s="262"/>
      <c r="O153" s="262"/>
      <c r="P153" s="262"/>
      <c r="Q153" s="262"/>
      <c r="R153" s="265"/>
    </row>
    <row r="154" spans="1:18" s="148" customFormat="1" x14ac:dyDescent="0.2">
      <c r="A154" s="145"/>
      <c r="B154" s="262"/>
      <c r="C154" s="263"/>
      <c r="D154" s="264"/>
      <c r="E154" s="262"/>
      <c r="F154" s="262"/>
      <c r="G154" s="262"/>
      <c r="H154" s="262"/>
      <c r="I154" s="262"/>
      <c r="J154" s="262"/>
      <c r="K154" s="262"/>
      <c r="L154" s="265"/>
      <c r="M154" s="265"/>
      <c r="N154" s="262"/>
      <c r="O154" s="262"/>
      <c r="P154" s="262"/>
      <c r="Q154" s="262"/>
      <c r="R154" s="265"/>
    </row>
    <row r="155" spans="1:18" s="148" customFormat="1" x14ac:dyDescent="0.2">
      <c r="A155" s="145"/>
      <c r="B155" s="262"/>
      <c r="C155" s="263"/>
      <c r="D155" s="264"/>
      <c r="E155" s="262"/>
      <c r="F155" s="262"/>
      <c r="G155" s="262"/>
      <c r="H155" s="262"/>
      <c r="I155" s="262"/>
      <c r="J155" s="262"/>
      <c r="K155" s="262"/>
      <c r="L155" s="265"/>
      <c r="M155" s="265"/>
      <c r="N155" s="262"/>
      <c r="O155" s="262"/>
      <c r="P155" s="262"/>
      <c r="Q155" s="262"/>
      <c r="R155" s="265"/>
    </row>
    <row r="156" spans="1:18" s="148" customFormat="1" x14ac:dyDescent="0.2">
      <c r="A156" s="145"/>
      <c r="B156" s="262"/>
      <c r="C156" s="263"/>
      <c r="D156" s="264"/>
      <c r="E156" s="262"/>
      <c r="F156" s="262"/>
      <c r="G156" s="262"/>
      <c r="H156" s="262"/>
      <c r="I156" s="262"/>
      <c r="J156" s="262"/>
      <c r="K156" s="262"/>
      <c r="L156" s="265"/>
      <c r="M156" s="265"/>
      <c r="N156" s="262"/>
      <c r="O156" s="262"/>
      <c r="P156" s="262"/>
      <c r="Q156" s="262"/>
      <c r="R156" s="265"/>
    </row>
    <row r="157" spans="1:18" s="148" customFormat="1" x14ac:dyDescent="0.2">
      <c r="A157" s="145"/>
      <c r="B157" s="262"/>
      <c r="C157" s="263"/>
      <c r="D157" s="264"/>
      <c r="E157" s="262"/>
      <c r="F157" s="262"/>
      <c r="G157" s="262"/>
      <c r="H157" s="262"/>
      <c r="I157" s="262"/>
      <c r="J157" s="262"/>
      <c r="K157" s="262"/>
      <c r="L157" s="265"/>
      <c r="M157" s="265"/>
      <c r="N157" s="262"/>
      <c r="O157" s="262"/>
      <c r="P157" s="262"/>
      <c r="Q157" s="262"/>
      <c r="R157" s="265"/>
    </row>
    <row r="158" spans="1:18" s="148" customFormat="1" x14ac:dyDescent="0.2">
      <c r="A158" s="145"/>
      <c r="B158" s="262"/>
      <c r="C158" s="263"/>
      <c r="D158" s="264"/>
      <c r="E158" s="262"/>
      <c r="F158" s="262"/>
      <c r="G158" s="262"/>
      <c r="H158" s="262"/>
      <c r="I158" s="262"/>
      <c r="J158" s="262"/>
      <c r="K158" s="262"/>
      <c r="L158" s="265"/>
      <c r="M158" s="265"/>
      <c r="N158" s="262"/>
      <c r="O158" s="262"/>
      <c r="P158" s="262"/>
      <c r="Q158" s="262"/>
      <c r="R158" s="265"/>
    </row>
    <row r="159" spans="1:18" s="148" customFormat="1" x14ac:dyDescent="0.2">
      <c r="A159" s="145"/>
      <c r="B159" s="262"/>
      <c r="C159" s="263"/>
      <c r="D159" s="264"/>
      <c r="E159" s="262"/>
      <c r="F159" s="262"/>
      <c r="G159" s="262"/>
      <c r="H159" s="262"/>
      <c r="I159" s="262"/>
      <c r="J159" s="262"/>
      <c r="K159" s="262"/>
      <c r="L159" s="265"/>
      <c r="M159" s="265"/>
      <c r="N159" s="262"/>
      <c r="O159" s="262"/>
      <c r="P159" s="262"/>
      <c r="Q159" s="262"/>
      <c r="R159" s="265"/>
    </row>
    <row r="160" spans="1:18" s="148" customFormat="1" x14ac:dyDescent="0.2">
      <c r="A160" s="145"/>
      <c r="B160" s="262"/>
      <c r="C160" s="263"/>
      <c r="D160" s="264"/>
      <c r="E160" s="262"/>
      <c r="F160" s="262"/>
      <c r="G160" s="262"/>
      <c r="H160" s="262"/>
      <c r="I160" s="262"/>
      <c r="J160" s="262"/>
      <c r="K160" s="262"/>
      <c r="L160" s="265"/>
      <c r="M160" s="265"/>
      <c r="N160" s="262"/>
      <c r="O160" s="262"/>
      <c r="P160" s="262"/>
      <c r="Q160" s="262"/>
      <c r="R160" s="265"/>
    </row>
    <row r="161" spans="1:18" s="148" customFormat="1" x14ac:dyDescent="0.2">
      <c r="A161" s="145"/>
      <c r="B161" s="262"/>
      <c r="C161" s="263"/>
      <c r="D161" s="264"/>
      <c r="E161" s="262"/>
      <c r="F161" s="262"/>
      <c r="G161" s="262"/>
      <c r="H161" s="262"/>
      <c r="I161" s="262"/>
      <c r="J161" s="262"/>
      <c r="K161" s="262"/>
      <c r="L161" s="265"/>
      <c r="M161" s="265"/>
      <c r="N161" s="262"/>
      <c r="O161" s="262"/>
      <c r="P161" s="262"/>
      <c r="Q161" s="262"/>
      <c r="R161" s="265"/>
    </row>
    <row r="162" spans="1:18" s="148" customFormat="1" x14ac:dyDescent="0.2">
      <c r="A162" s="145"/>
      <c r="B162" s="262"/>
      <c r="C162" s="263"/>
      <c r="D162" s="264"/>
      <c r="E162" s="262"/>
      <c r="F162" s="262"/>
      <c r="G162" s="262"/>
      <c r="H162" s="262"/>
      <c r="I162" s="262"/>
      <c r="J162" s="262"/>
      <c r="K162" s="262"/>
      <c r="L162" s="265"/>
      <c r="M162" s="265"/>
      <c r="N162" s="262"/>
      <c r="O162" s="262"/>
      <c r="P162" s="262"/>
      <c r="Q162" s="262"/>
      <c r="R162" s="265"/>
    </row>
    <row r="163" spans="1:18" s="148" customFormat="1" x14ac:dyDescent="0.2">
      <c r="A163" s="145"/>
      <c r="B163" s="262"/>
      <c r="C163" s="263"/>
      <c r="D163" s="264"/>
      <c r="E163" s="262"/>
      <c r="F163" s="262"/>
      <c r="G163" s="262"/>
      <c r="H163" s="262"/>
      <c r="I163" s="262"/>
      <c r="J163" s="262"/>
      <c r="K163" s="262"/>
      <c r="L163" s="265"/>
      <c r="M163" s="265"/>
      <c r="N163" s="262"/>
      <c r="O163" s="262"/>
      <c r="P163" s="262"/>
      <c r="Q163" s="262"/>
      <c r="R163" s="265"/>
    </row>
    <row r="164" spans="1:18" s="148" customFormat="1" x14ac:dyDescent="0.2">
      <c r="A164" s="145"/>
      <c r="B164" s="262"/>
      <c r="C164" s="263"/>
      <c r="D164" s="264"/>
      <c r="E164" s="262"/>
      <c r="F164" s="262"/>
      <c r="G164" s="262"/>
      <c r="H164" s="262"/>
      <c r="I164" s="262"/>
      <c r="J164" s="262"/>
      <c r="K164" s="262"/>
      <c r="L164" s="265"/>
      <c r="M164" s="265"/>
      <c r="N164" s="262"/>
      <c r="O164" s="262"/>
      <c r="P164" s="262"/>
      <c r="Q164" s="262"/>
      <c r="R164" s="265"/>
    </row>
    <row r="165" spans="1:18" s="148" customFormat="1" x14ac:dyDescent="0.2">
      <c r="A165" s="145"/>
      <c r="B165" s="262"/>
      <c r="C165" s="263"/>
      <c r="D165" s="264"/>
      <c r="E165" s="262"/>
      <c r="F165" s="262"/>
      <c r="G165" s="262"/>
      <c r="H165" s="262"/>
      <c r="I165" s="262"/>
      <c r="J165" s="262"/>
      <c r="K165" s="262"/>
      <c r="L165" s="265"/>
      <c r="M165" s="265"/>
      <c r="N165" s="262"/>
      <c r="O165" s="262"/>
      <c r="P165" s="262"/>
      <c r="Q165" s="262"/>
      <c r="R165" s="265"/>
    </row>
    <row r="166" spans="1:18" s="148" customFormat="1" x14ac:dyDescent="0.2">
      <c r="A166" s="145"/>
      <c r="B166" s="262"/>
      <c r="C166" s="263"/>
      <c r="D166" s="264"/>
      <c r="E166" s="262"/>
      <c r="F166" s="262"/>
      <c r="G166" s="262"/>
      <c r="H166" s="262"/>
      <c r="I166" s="262"/>
      <c r="J166" s="262"/>
      <c r="K166" s="262"/>
      <c r="L166" s="265"/>
      <c r="M166" s="265"/>
      <c r="N166" s="262"/>
      <c r="O166" s="262"/>
      <c r="P166" s="262"/>
      <c r="Q166" s="262"/>
      <c r="R166" s="265"/>
    </row>
    <row r="167" spans="1:18" s="148" customFormat="1" x14ac:dyDescent="0.2">
      <c r="A167" s="145"/>
      <c r="B167" s="262"/>
      <c r="C167" s="263"/>
      <c r="D167" s="264"/>
      <c r="E167" s="262"/>
      <c r="F167" s="262"/>
      <c r="G167" s="262"/>
      <c r="H167" s="262"/>
      <c r="I167" s="262"/>
      <c r="J167" s="262"/>
      <c r="K167" s="262"/>
      <c r="L167" s="265"/>
      <c r="M167" s="265"/>
      <c r="N167" s="262"/>
      <c r="O167" s="262"/>
      <c r="P167" s="262"/>
      <c r="Q167" s="262"/>
      <c r="R167" s="265"/>
    </row>
    <row r="168" spans="1:18" s="148" customFormat="1" x14ac:dyDescent="0.2">
      <c r="A168" s="145"/>
      <c r="B168" s="262"/>
      <c r="C168" s="263"/>
      <c r="D168" s="264"/>
      <c r="E168" s="262"/>
      <c r="F168" s="262"/>
      <c r="G168" s="262"/>
      <c r="H168" s="262"/>
      <c r="I168" s="262"/>
      <c r="J168" s="262"/>
      <c r="K168" s="262"/>
      <c r="L168" s="265"/>
      <c r="M168" s="265"/>
      <c r="N168" s="262"/>
      <c r="O168" s="262"/>
      <c r="P168" s="262"/>
      <c r="Q168" s="262"/>
      <c r="R168" s="265"/>
    </row>
    <row r="169" spans="1:18" s="148" customFormat="1" x14ac:dyDescent="0.2">
      <c r="A169" s="145"/>
      <c r="B169" s="262"/>
      <c r="C169" s="263"/>
      <c r="D169" s="264"/>
      <c r="E169" s="262"/>
      <c r="F169" s="262"/>
      <c r="G169" s="262"/>
      <c r="H169" s="262"/>
      <c r="I169" s="262"/>
      <c r="J169" s="262"/>
      <c r="K169" s="262"/>
      <c r="L169" s="265"/>
      <c r="M169" s="265"/>
      <c r="N169" s="262"/>
      <c r="O169" s="262"/>
      <c r="P169" s="262"/>
      <c r="Q169" s="262"/>
      <c r="R169" s="265"/>
    </row>
    <row r="170" spans="1:18" s="148" customFormat="1" x14ac:dyDescent="0.2">
      <c r="A170" s="145"/>
      <c r="B170" s="262"/>
      <c r="C170" s="263"/>
      <c r="D170" s="264"/>
      <c r="E170" s="262"/>
      <c r="F170" s="262"/>
      <c r="G170" s="262"/>
      <c r="H170" s="262"/>
      <c r="I170" s="262"/>
      <c r="J170" s="262"/>
      <c r="K170" s="262"/>
      <c r="L170" s="265"/>
      <c r="M170" s="265"/>
      <c r="N170" s="262"/>
      <c r="O170" s="262"/>
      <c r="P170" s="262"/>
      <c r="Q170" s="262"/>
      <c r="R170" s="265"/>
    </row>
    <row r="171" spans="1:18" s="148" customFormat="1" x14ac:dyDescent="0.2">
      <c r="A171" s="145"/>
      <c r="B171" s="262"/>
      <c r="C171" s="263"/>
      <c r="D171" s="264"/>
      <c r="E171" s="262"/>
      <c r="F171" s="262"/>
      <c r="G171" s="262"/>
      <c r="H171" s="262"/>
      <c r="I171" s="262"/>
      <c r="J171" s="262"/>
      <c r="K171" s="262"/>
      <c r="L171" s="265"/>
      <c r="M171" s="265"/>
      <c r="N171" s="262"/>
      <c r="O171" s="262"/>
      <c r="P171" s="262"/>
      <c r="Q171" s="262"/>
      <c r="R171" s="265"/>
    </row>
    <row r="172" spans="1:18" s="148" customFormat="1" x14ac:dyDescent="0.2">
      <c r="A172" s="145"/>
      <c r="B172" s="262"/>
      <c r="C172" s="263"/>
      <c r="D172" s="264"/>
      <c r="E172" s="262"/>
      <c r="F172" s="262"/>
      <c r="G172" s="262"/>
      <c r="H172" s="262"/>
      <c r="I172" s="262"/>
      <c r="J172" s="262"/>
      <c r="K172" s="262"/>
      <c r="L172" s="265"/>
      <c r="M172" s="265"/>
      <c r="N172" s="262"/>
      <c r="O172" s="262"/>
      <c r="P172" s="262"/>
      <c r="Q172" s="262"/>
      <c r="R172" s="265"/>
    </row>
    <row r="173" spans="1:18" s="148" customFormat="1" x14ac:dyDescent="0.2">
      <c r="A173" s="145"/>
      <c r="B173" s="262"/>
      <c r="C173" s="263"/>
      <c r="D173" s="264"/>
      <c r="E173" s="262"/>
      <c r="F173" s="262"/>
      <c r="G173" s="262"/>
      <c r="H173" s="262"/>
      <c r="I173" s="262"/>
      <c r="J173" s="262"/>
      <c r="K173" s="262"/>
      <c r="L173" s="265"/>
      <c r="M173" s="265"/>
      <c r="N173" s="262"/>
      <c r="O173" s="262"/>
      <c r="P173" s="262"/>
      <c r="Q173" s="262"/>
      <c r="R173" s="265"/>
    </row>
    <row r="174" spans="1:18" s="148" customFormat="1" x14ac:dyDescent="0.2">
      <c r="A174" s="145"/>
      <c r="B174" s="262"/>
      <c r="C174" s="263"/>
      <c r="D174" s="264"/>
      <c r="E174" s="262"/>
      <c r="F174" s="262"/>
      <c r="G174" s="262"/>
      <c r="H174" s="262"/>
      <c r="I174" s="262"/>
      <c r="J174" s="262"/>
      <c r="K174" s="262"/>
      <c r="L174" s="265"/>
      <c r="M174" s="265"/>
      <c r="N174" s="262"/>
      <c r="O174" s="262"/>
      <c r="P174" s="262"/>
      <c r="Q174" s="262"/>
      <c r="R174" s="265"/>
    </row>
    <row r="175" spans="1:18" s="148" customFormat="1" x14ac:dyDescent="0.2">
      <c r="A175" s="145"/>
      <c r="B175" s="262"/>
      <c r="C175" s="263"/>
      <c r="D175" s="264"/>
      <c r="E175" s="262"/>
      <c r="F175" s="262"/>
      <c r="G175" s="262"/>
      <c r="H175" s="262"/>
      <c r="I175" s="262"/>
      <c r="J175" s="262"/>
      <c r="K175" s="262"/>
      <c r="L175" s="265"/>
      <c r="M175" s="265"/>
      <c r="N175" s="262"/>
      <c r="O175" s="262"/>
      <c r="P175" s="262"/>
      <c r="Q175" s="262"/>
      <c r="R175" s="265"/>
    </row>
    <row r="176" spans="1:18" s="148" customFormat="1" x14ac:dyDescent="0.2">
      <c r="A176" s="145"/>
      <c r="B176" s="262"/>
      <c r="C176" s="263"/>
      <c r="D176" s="264"/>
      <c r="E176" s="262"/>
      <c r="F176" s="262"/>
      <c r="G176" s="262"/>
      <c r="H176" s="262"/>
      <c r="I176" s="262"/>
      <c r="J176" s="262"/>
      <c r="K176" s="262"/>
      <c r="L176" s="265"/>
      <c r="M176" s="265"/>
      <c r="N176" s="262"/>
      <c r="O176" s="262"/>
      <c r="P176" s="262"/>
      <c r="Q176" s="262"/>
      <c r="R176" s="265"/>
    </row>
    <row r="177" spans="1:18" s="148" customFormat="1" x14ac:dyDescent="0.2">
      <c r="A177" s="145"/>
      <c r="B177" s="262"/>
      <c r="C177" s="263"/>
      <c r="D177" s="264"/>
      <c r="E177" s="262"/>
      <c r="F177" s="262"/>
      <c r="G177" s="262"/>
      <c r="H177" s="262"/>
      <c r="I177" s="262"/>
      <c r="J177" s="262"/>
      <c r="K177" s="262"/>
      <c r="L177" s="265"/>
      <c r="M177" s="265"/>
      <c r="N177" s="262"/>
      <c r="O177" s="262"/>
      <c r="P177" s="262"/>
      <c r="Q177" s="262"/>
      <c r="R177" s="265"/>
    </row>
    <row r="178" spans="1:18" s="148" customFormat="1" x14ac:dyDescent="0.2">
      <c r="A178" s="145"/>
      <c r="B178" s="262"/>
      <c r="C178" s="263"/>
      <c r="D178" s="264"/>
      <c r="E178" s="262"/>
      <c r="F178" s="262"/>
      <c r="G178" s="262"/>
      <c r="H178" s="262"/>
      <c r="I178" s="262"/>
      <c r="J178" s="262"/>
      <c r="K178" s="262"/>
      <c r="L178" s="265"/>
      <c r="M178" s="265"/>
      <c r="N178" s="262"/>
      <c r="O178" s="262"/>
      <c r="P178" s="262"/>
      <c r="Q178" s="262"/>
      <c r="R178" s="265"/>
    </row>
    <row r="179" spans="1:18" s="148" customFormat="1" x14ac:dyDescent="0.2">
      <c r="A179" s="145"/>
      <c r="B179" s="262"/>
      <c r="C179" s="263"/>
      <c r="D179" s="264"/>
      <c r="E179" s="262"/>
      <c r="F179" s="262"/>
      <c r="G179" s="262"/>
      <c r="H179" s="262"/>
      <c r="I179" s="262"/>
      <c r="J179" s="262"/>
      <c r="K179" s="262"/>
      <c r="L179" s="265"/>
      <c r="M179" s="265"/>
      <c r="N179" s="262"/>
      <c r="O179" s="262"/>
      <c r="P179" s="262"/>
      <c r="Q179" s="262"/>
      <c r="R179" s="265"/>
    </row>
    <row r="180" spans="1:18" s="148" customFormat="1" x14ac:dyDescent="0.2">
      <c r="A180" s="145"/>
      <c r="B180" s="262"/>
      <c r="C180" s="263"/>
      <c r="D180" s="264"/>
      <c r="E180" s="262"/>
      <c r="F180" s="262"/>
      <c r="G180" s="262"/>
      <c r="H180" s="262"/>
      <c r="I180" s="262"/>
      <c r="J180" s="262"/>
      <c r="K180" s="262"/>
      <c r="L180" s="265"/>
      <c r="M180" s="265"/>
      <c r="N180" s="262"/>
      <c r="O180" s="262"/>
      <c r="P180" s="262"/>
      <c r="Q180" s="262"/>
      <c r="R180" s="265"/>
    </row>
    <row r="181" spans="1:18" s="148" customFormat="1" x14ac:dyDescent="0.2">
      <c r="A181" s="145"/>
      <c r="B181" s="262"/>
      <c r="C181" s="263"/>
      <c r="D181" s="264"/>
      <c r="E181" s="262"/>
      <c r="F181" s="262"/>
      <c r="G181" s="262"/>
      <c r="H181" s="262"/>
      <c r="I181" s="262"/>
      <c r="J181" s="262"/>
      <c r="K181" s="262"/>
      <c r="L181" s="265"/>
      <c r="M181" s="265"/>
      <c r="N181" s="262"/>
      <c r="O181" s="262"/>
      <c r="P181" s="262"/>
      <c r="Q181" s="262"/>
      <c r="R181" s="265"/>
    </row>
    <row r="182" spans="1:18" s="148" customFormat="1" x14ac:dyDescent="0.2">
      <c r="A182" s="145"/>
      <c r="B182" s="262"/>
      <c r="C182" s="263"/>
      <c r="D182" s="264"/>
      <c r="E182" s="262"/>
      <c r="F182" s="262"/>
      <c r="G182" s="262"/>
      <c r="H182" s="262"/>
      <c r="I182" s="262"/>
      <c r="J182" s="262"/>
      <c r="K182" s="262"/>
      <c r="L182" s="265"/>
      <c r="M182" s="265"/>
      <c r="N182" s="262"/>
      <c r="O182" s="262"/>
      <c r="P182" s="262"/>
      <c r="Q182" s="262"/>
      <c r="R182" s="265"/>
    </row>
    <row r="183" spans="1:18" s="148" customFormat="1" x14ac:dyDescent="0.2">
      <c r="A183" s="145"/>
      <c r="B183" s="262"/>
      <c r="C183" s="263"/>
      <c r="D183" s="264"/>
      <c r="E183" s="262"/>
      <c r="F183" s="262"/>
      <c r="G183" s="262"/>
      <c r="H183" s="262"/>
      <c r="I183" s="262"/>
      <c r="J183" s="262"/>
      <c r="K183" s="262"/>
      <c r="L183" s="265"/>
      <c r="M183" s="265"/>
      <c r="N183" s="262"/>
      <c r="O183" s="262"/>
      <c r="P183" s="262"/>
      <c r="Q183" s="262"/>
      <c r="R183" s="265"/>
    </row>
    <row r="184" spans="1:18" s="148" customFormat="1" x14ac:dyDescent="0.2">
      <c r="A184" s="145"/>
      <c r="B184" s="262"/>
      <c r="C184" s="263"/>
      <c r="D184" s="264"/>
      <c r="E184" s="262"/>
      <c r="F184" s="262"/>
      <c r="G184" s="262"/>
      <c r="H184" s="262"/>
      <c r="I184" s="262"/>
      <c r="J184" s="262"/>
      <c r="K184" s="262"/>
      <c r="L184" s="265"/>
      <c r="M184" s="265"/>
      <c r="N184" s="262"/>
      <c r="O184" s="262"/>
      <c r="P184" s="262"/>
      <c r="Q184" s="262"/>
      <c r="R184" s="265"/>
    </row>
    <row r="185" spans="1:18" s="148" customFormat="1" x14ac:dyDescent="0.2">
      <c r="A185" s="145"/>
      <c r="B185" s="262"/>
      <c r="C185" s="263"/>
      <c r="D185" s="264"/>
      <c r="E185" s="262"/>
      <c r="F185" s="262"/>
      <c r="G185" s="262"/>
      <c r="H185" s="262"/>
      <c r="I185" s="262"/>
      <c r="J185" s="262"/>
      <c r="K185" s="262"/>
      <c r="L185" s="265"/>
      <c r="M185" s="265"/>
      <c r="N185" s="262"/>
      <c r="O185" s="262"/>
      <c r="P185" s="262"/>
      <c r="Q185" s="262"/>
      <c r="R185" s="265"/>
    </row>
    <row r="186" spans="1:18" s="148" customFormat="1" x14ac:dyDescent="0.2">
      <c r="A186" s="145"/>
      <c r="B186" s="262"/>
      <c r="C186" s="263"/>
      <c r="D186" s="264"/>
      <c r="E186" s="262"/>
      <c r="F186" s="262"/>
      <c r="G186" s="262"/>
      <c r="H186" s="262"/>
      <c r="I186" s="262"/>
      <c r="J186" s="262"/>
      <c r="K186" s="262"/>
      <c r="L186" s="265"/>
      <c r="M186" s="265"/>
      <c r="N186" s="262"/>
      <c r="O186" s="262"/>
      <c r="P186" s="262"/>
      <c r="Q186" s="262"/>
      <c r="R186" s="265"/>
    </row>
    <row r="187" spans="1:18" s="148" customFormat="1" x14ac:dyDescent="0.2">
      <c r="A187" s="145"/>
      <c r="B187" s="262"/>
      <c r="C187" s="263"/>
      <c r="D187" s="264"/>
      <c r="E187" s="262"/>
      <c r="F187" s="262"/>
      <c r="G187" s="262"/>
      <c r="H187" s="262"/>
      <c r="I187" s="262"/>
      <c r="J187" s="262"/>
      <c r="K187" s="262"/>
      <c r="L187" s="265"/>
      <c r="M187" s="265"/>
      <c r="N187" s="262"/>
      <c r="O187" s="262"/>
      <c r="P187" s="262"/>
      <c r="Q187" s="262"/>
      <c r="R187" s="265"/>
    </row>
    <row r="188" spans="1:18" s="148" customFormat="1" x14ac:dyDescent="0.2">
      <c r="A188" s="145"/>
      <c r="B188" s="262"/>
      <c r="C188" s="263"/>
      <c r="D188" s="264"/>
      <c r="E188" s="262"/>
      <c r="F188" s="262"/>
      <c r="G188" s="262"/>
      <c r="H188" s="262"/>
      <c r="I188" s="262"/>
      <c r="J188" s="262"/>
      <c r="K188" s="262"/>
      <c r="L188" s="265"/>
      <c r="M188" s="265"/>
      <c r="N188" s="262"/>
      <c r="O188" s="262"/>
      <c r="P188" s="262"/>
      <c r="Q188" s="262"/>
      <c r="R188" s="265"/>
    </row>
    <row r="189" spans="1:18" s="148" customFormat="1" x14ac:dyDescent="0.2">
      <c r="A189" s="145"/>
      <c r="B189" s="262"/>
      <c r="C189" s="263"/>
      <c r="D189" s="264"/>
      <c r="E189" s="262"/>
      <c r="F189" s="262"/>
      <c r="G189" s="262"/>
      <c r="H189" s="262"/>
      <c r="I189" s="262"/>
      <c r="J189" s="262"/>
      <c r="K189" s="262"/>
      <c r="L189" s="265"/>
      <c r="M189" s="265"/>
      <c r="N189" s="262"/>
      <c r="O189" s="262"/>
      <c r="P189" s="262"/>
      <c r="Q189" s="262"/>
      <c r="R189" s="265"/>
    </row>
    <row r="190" spans="1:18" s="148" customFormat="1" x14ac:dyDescent="0.2">
      <c r="A190" s="145"/>
      <c r="B190" s="262"/>
      <c r="C190" s="263"/>
      <c r="D190" s="264"/>
      <c r="E190" s="262"/>
      <c r="F190" s="262"/>
      <c r="G190" s="262"/>
      <c r="H190" s="262"/>
      <c r="I190" s="262"/>
      <c r="J190" s="262"/>
      <c r="K190" s="262"/>
      <c r="L190" s="265"/>
      <c r="M190" s="265"/>
      <c r="N190" s="262"/>
      <c r="O190" s="262"/>
      <c r="P190" s="262"/>
      <c r="Q190" s="262"/>
      <c r="R190" s="265"/>
    </row>
    <row r="191" spans="1:18" s="148" customFormat="1" x14ac:dyDescent="0.2">
      <c r="A191" s="145"/>
      <c r="B191" s="262"/>
      <c r="C191" s="263"/>
      <c r="D191" s="264"/>
      <c r="E191" s="262"/>
      <c r="F191" s="262"/>
      <c r="G191" s="262"/>
      <c r="H191" s="262"/>
      <c r="I191" s="262"/>
      <c r="J191" s="262"/>
      <c r="K191" s="262"/>
      <c r="L191" s="265"/>
      <c r="M191" s="265"/>
      <c r="N191" s="262"/>
      <c r="O191" s="262"/>
      <c r="P191" s="262"/>
      <c r="Q191" s="262"/>
      <c r="R191" s="265"/>
    </row>
    <row r="192" spans="1:18" s="148" customFormat="1" x14ac:dyDescent="0.2">
      <c r="A192" s="145"/>
      <c r="B192" s="262"/>
      <c r="C192" s="263"/>
      <c r="D192" s="264"/>
      <c r="E192" s="262"/>
      <c r="F192" s="262"/>
      <c r="G192" s="262"/>
      <c r="H192" s="262"/>
      <c r="I192" s="262"/>
      <c r="J192" s="262"/>
      <c r="K192" s="262"/>
      <c r="L192" s="265"/>
      <c r="M192" s="265"/>
      <c r="N192" s="262"/>
      <c r="O192" s="262"/>
      <c r="P192" s="262"/>
      <c r="Q192" s="262"/>
      <c r="R192" s="265"/>
    </row>
    <row r="193" spans="1:18" s="148" customFormat="1" x14ac:dyDescent="0.2">
      <c r="A193" s="145"/>
      <c r="B193" s="262"/>
      <c r="C193" s="263"/>
      <c r="D193" s="264"/>
      <c r="E193" s="262"/>
      <c r="F193" s="262"/>
      <c r="G193" s="262"/>
      <c r="H193" s="262"/>
      <c r="I193" s="262"/>
      <c r="J193" s="262"/>
      <c r="K193" s="262"/>
      <c r="L193" s="265"/>
      <c r="M193" s="265"/>
      <c r="N193" s="262"/>
      <c r="O193" s="262"/>
      <c r="P193" s="262"/>
      <c r="Q193" s="262"/>
      <c r="R193" s="265"/>
    </row>
    <row r="194" spans="1:18" s="148" customFormat="1" x14ac:dyDescent="0.2">
      <c r="A194" s="145"/>
      <c r="B194" s="262"/>
      <c r="C194" s="263"/>
      <c r="D194" s="264"/>
      <c r="E194" s="262"/>
      <c r="F194" s="262"/>
      <c r="G194" s="262"/>
      <c r="H194" s="262"/>
      <c r="I194" s="262"/>
      <c r="J194" s="262"/>
      <c r="K194" s="262"/>
      <c r="L194" s="265"/>
      <c r="M194" s="265"/>
      <c r="N194" s="262"/>
      <c r="O194" s="262"/>
      <c r="P194" s="262"/>
      <c r="Q194" s="262"/>
      <c r="R194" s="265"/>
    </row>
    <row r="195" spans="1:18" s="148" customFormat="1" x14ac:dyDescent="0.2">
      <c r="A195" s="145"/>
      <c r="B195" s="262"/>
      <c r="C195" s="263"/>
      <c r="D195" s="264"/>
      <c r="E195" s="262"/>
      <c r="F195" s="262"/>
      <c r="G195" s="262"/>
      <c r="H195" s="262"/>
      <c r="I195" s="262"/>
      <c r="J195" s="262"/>
      <c r="K195" s="262"/>
      <c r="L195" s="265"/>
      <c r="M195" s="265"/>
      <c r="N195" s="262"/>
      <c r="O195" s="262"/>
      <c r="P195" s="262"/>
      <c r="Q195" s="262"/>
      <c r="R195" s="265"/>
    </row>
    <row r="196" spans="1:18" s="148" customFormat="1" x14ac:dyDescent="0.2">
      <c r="A196" s="145"/>
      <c r="B196" s="262"/>
      <c r="C196" s="263"/>
      <c r="D196" s="264"/>
      <c r="E196" s="262"/>
      <c r="F196" s="262"/>
      <c r="G196" s="262"/>
      <c r="H196" s="262"/>
      <c r="I196" s="262"/>
      <c r="J196" s="262"/>
      <c r="K196" s="262"/>
      <c r="L196" s="265"/>
      <c r="M196" s="265"/>
      <c r="N196" s="262"/>
      <c r="O196" s="262"/>
      <c r="P196" s="262"/>
      <c r="Q196" s="262"/>
      <c r="R196" s="265"/>
    </row>
    <row r="197" spans="1:18" s="148" customFormat="1" x14ac:dyDescent="0.2">
      <c r="A197" s="145"/>
      <c r="B197" s="262"/>
      <c r="C197" s="263"/>
      <c r="D197" s="264"/>
      <c r="E197" s="262"/>
      <c r="F197" s="262"/>
      <c r="G197" s="262"/>
      <c r="H197" s="262"/>
      <c r="I197" s="262"/>
      <c r="J197" s="262"/>
      <c r="K197" s="262"/>
      <c r="L197" s="265"/>
      <c r="M197" s="265"/>
      <c r="N197" s="262"/>
      <c r="O197" s="262"/>
      <c r="P197" s="262"/>
      <c r="Q197" s="262"/>
      <c r="R197" s="265"/>
    </row>
    <row r="198" spans="1:18" s="148" customFormat="1" x14ac:dyDescent="0.2">
      <c r="A198" s="145"/>
      <c r="B198" s="262"/>
      <c r="C198" s="263"/>
      <c r="D198" s="264"/>
      <c r="E198" s="262"/>
      <c r="F198" s="262"/>
      <c r="G198" s="262"/>
      <c r="H198" s="262"/>
      <c r="I198" s="262"/>
      <c r="J198" s="262"/>
      <c r="K198" s="262"/>
      <c r="L198" s="265"/>
      <c r="M198" s="265"/>
      <c r="N198" s="262"/>
      <c r="O198" s="262"/>
      <c r="P198" s="262"/>
      <c r="Q198" s="262"/>
      <c r="R198" s="265"/>
    </row>
    <row r="199" spans="1:18" s="148" customFormat="1" x14ac:dyDescent="0.2">
      <c r="A199" s="145"/>
      <c r="B199" s="262"/>
      <c r="C199" s="263"/>
      <c r="D199" s="264"/>
      <c r="E199" s="262"/>
      <c r="F199" s="262"/>
      <c r="G199" s="262"/>
      <c r="H199" s="262"/>
      <c r="I199" s="262"/>
      <c r="J199" s="262"/>
      <c r="K199" s="262"/>
      <c r="L199" s="265"/>
      <c r="M199" s="265"/>
      <c r="N199" s="262"/>
      <c r="O199" s="262"/>
      <c r="P199" s="262"/>
      <c r="Q199" s="262"/>
      <c r="R199" s="265"/>
    </row>
    <row r="200" spans="1:18" s="148" customFormat="1" x14ac:dyDescent="0.2">
      <c r="A200" s="145"/>
      <c r="B200" s="262"/>
      <c r="C200" s="263"/>
      <c r="D200" s="264"/>
      <c r="E200" s="262"/>
      <c r="F200" s="262"/>
      <c r="G200" s="262"/>
      <c r="H200" s="262"/>
      <c r="I200" s="262"/>
      <c r="J200" s="262"/>
      <c r="K200" s="262"/>
      <c r="L200" s="265"/>
      <c r="M200" s="265"/>
      <c r="N200" s="262"/>
      <c r="O200" s="262"/>
      <c r="P200" s="262"/>
      <c r="Q200" s="262"/>
      <c r="R200" s="265"/>
    </row>
    <row r="201" spans="1:18" s="148" customFormat="1" x14ac:dyDescent="0.2">
      <c r="A201" s="145"/>
      <c r="B201" s="262"/>
      <c r="C201" s="263"/>
      <c r="D201" s="264"/>
      <c r="E201" s="262"/>
      <c r="F201" s="262"/>
      <c r="G201" s="262"/>
      <c r="H201" s="262"/>
      <c r="I201" s="262"/>
      <c r="J201" s="262"/>
      <c r="K201" s="262"/>
      <c r="L201" s="265"/>
      <c r="M201" s="265"/>
      <c r="N201" s="262"/>
      <c r="O201" s="262"/>
      <c r="P201" s="262"/>
      <c r="Q201" s="262"/>
      <c r="R201" s="265"/>
    </row>
    <row r="202" spans="1:18" s="148" customFormat="1" x14ac:dyDescent="0.2">
      <c r="A202" s="145"/>
      <c r="B202" s="262"/>
      <c r="C202" s="263"/>
      <c r="D202" s="264"/>
      <c r="E202" s="262"/>
      <c r="F202" s="262"/>
      <c r="G202" s="262"/>
      <c r="H202" s="262"/>
      <c r="I202" s="262"/>
      <c r="J202" s="262"/>
      <c r="K202" s="262"/>
      <c r="L202" s="265"/>
      <c r="M202" s="265"/>
      <c r="N202" s="262"/>
      <c r="O202" s="262"/>
      <c r="P202" s="262"/>
      <c r="Q202" s="262"/>
      <c r="R202" s="265"/>
    </row>
    <row r="203" spans="1:18" s="148" customFormat="1" x14ac:dyDescent="0.2">
      <c r="A203" s="145"/>
      <c r="B203" s="262"/>
      <c r="C203" s="263"/>
      <c r="D203" s="264"/>
      <c r="E203" s="262"/>
      <c r="F203" s="262"/>
      <c r="G203" s="262"/>
      <c r="H203" s="262"/>
      <c r="I203" s="262"/>
      <c r="J203" s="262"/>
      <c r="K203" s="262"/>
      <c r="L203" s="265"/>
      <c r="M203" s="265"/>
      <c r="N203" s="262"/>
      <c r="O203" s="262"/>
      <c r="P203" s="262"/>
      <c r="Q203" s="262"/>
      <c r="R203" s="265"/>
    </row>
    <row r="204" spans="1:18" s="148" customFormat="1" x14ac:dyDescent="0.2">
      <c r="A204" s="145"/>
      <c r="B204" s="262"/>
      <c r="C204" s="263"/>
      <c r="D204" s="264"/>
      <c r="E204" s="262"/>
      <c r="F204" s="262"/>
      <c r="G204" s="262"/>
      <c r="H204" s="262"/>
      <c r="I204" s="262"/>
      <c r="J204" s="262"/>
      <c r="K204" s="262"/>
      <c r="L204" s="265"/>
      <c r="M204" s="265"/>
      <c r="N204" s="262"/>
      <c r="O204" s="262"/>
      <c r="P204" s="262"/>
      <c r="Q204" s="262"/>
      <c r="R204" s="265"/>
    </row>
    <row r="205" spans="1:18" s="148" customFormat="1" x14ac:dyDescent="0.2">
      <c r="A205" s="145"/>
      <c r="B205" s="262"/>
      <c r="C205" s="263"/>
      <c r="D205" s="264"/>
      <c r="E205" s="262"/>
      <c r="F205" s="262"/>
      <c r="G205" s="262"/>
      <c r="H205" s="262"/>
      <c r="I205" s="262"/>
      <c r="J205" s="262"/>
      <c r="K205" s="262"/>
      <c r="L205" s="265"/>
      <c r="M205" s="265"/>
      <c r="N205" s="262"/>
      <c r="O205" s="262"/>
      <c r="P205" s="262"/>
      <c r="Q205" s="262"/>
      <c r="R205" s="265"/>
    </row>
    <row r="206" spans="1:18" s="148" customFormat="1" x14ac:dyDescent="0.2">
      <c r="A206" s="145"/>
      <c r="B206" s="262"/>
      <c r="C206" s="263"/>
      <c r="D206" s="264"/>
      <c r="E206" s="262"/>
      <c r="F206" s="262"/>
      <c r="G206" s="262"/>
      <c r="H206" s="262"/>
      <c r="I206" s="262"/>
      <c r="J206" s="262"/>
      <c r="K206" s="262"/>
      <c r="L206" s="265"/>
      <c r="M206" s="265"/>
      <c r="N206" s="262"/>
      <c r="O206" s="262"/>
      <c r="P206" s="262"/>
      <c r="Q206" s="262"/>
      <c r="R206" s="265"/>
    </row>
    <row r="207" spans="1:18" s="148" customFormat="1" x14ac:dyDescent="0.2">
      <c r="A207" s="145"/>
      <c r="B207" s="262"/>
      <c r="C207" s="263"/>
      <c r="D207" s="264"/>
      <c r="E207" s="262"/>
      <c r="F207" s="262"/>
      <c r="G207" s="262"/>
      <c r="H207" s="262"/>
      <c r="I207" s="262"/>
      <c r="J207" s="262"/>
      <c r="K207" s="262"/>
      <c r="L207" s="265"/>
      <c r="M207" s="265"/>
      <c r="N207" s="262"/>
      <c r="O207" s="262"/>
      <c r="P207" s="262"/>
      <c r="Q207" s="262"/>
      <c r="R207" s="265"/>
    </row>
    <row r="208" spans="1:18" s="148" customFormat="1" x14ac:dyDescent="0.2">
      <c r="A208" s="145"/>
      <c r="B208" s="262"/>
      <c r="C208" s="263"/>
      <c r="D208" s="264"/>
      <c r="E208" s="262"/>
      <c r="F208" s="262"/>
      <c r="G208" s="262"/>
      <c r="H208" s="262"/>
      <c r="I208" s="262"/>
      <c r="J208" s="262"/>
      <c r="K208" s="262"/>
      <c r="L208" s="265"/>
      <c r="M208" s="265"/>
      <c r="N208" s="262"/>
      <c r="O208" s="262"/>
      <c r="P208" s="262"/>
      <c r="Q208" s="262"/>
      <c r="R208" s="265"/>
    </row>
    <row r="209" spans="1:18" s="148" customFormat="1" x14ac:dyDescent="0.2">
      <c r="A209" s="145"/>
      <c r="B209" s="262"/>
      <c r="C209" s="263"/>
      <c r="D209" s="264"/>
      <c r="E209" s="262"/>
      <c r="F209" s="262"/>
      <c r="G209" s="262"/>
      <c r="H209" s="262"/>
      <c r="I209" s="262"/>
      <c r="J209" s="262"/>
      <c r="K209" s="262"/>
      <c r="L209" s="265"/>
      <c r="M209" s="265"/>
      <c r="N209" s="262"/>
      <c r="O209" s="262"/>
      <c r="P209" s="262"/>
      <c r="Q209" s="262"/>
      <c r="R209" s="265"/>
    </row>
    <row r="210" spans="1:18" s="148" customFormat="1" x14ac:dyDescent="0.2">
      <c r="A210" s="145"/>
      <c r="B210" s="262"/>
      <c r="C210" s="263"/>
      <c r="D210" s="264"/>
      <c r="E210" s="262"/>
      <c r="F210" s="262"/>
      <c r="G210" s="262"/>
      <c r="H210" s="262"/>
      <c r="I210" s="262"/>
      <c r="J210" s="262"/>
      <c r="K210" s="262"/>
      <c r="L210" s="265"/>
      <c r="M210" s="265"/>
      <c r="N210" s="262"/>
      <c r="O210" s="262"/>
      <c r="P210" s="262"/>
      <c r="Q210" s="262"/>
      <c r="R210" s="265"/>
    </row>
    <row r="211" spans="1:18" s="148" customFormat="1" x14ac:dyDescent="0.2">
      <c r="A211" s="145"/>
      <c r="B211" s="262"/>
      <c r="C211" s="263"/>
      <c r="D211" s="264"/>
      <c r="E211" s="262"/>
      <c r="F211" s="262"/>
      <c r="G211" s="262"/>
      <c r="H211" s="262"/>
      <c r="I211" s="262"/>
      <c r="J211" s="262"/>
      <c r="K211" s="262"/>
      <c r="L211" s="265"/>
      <c r="M211" s="265"/>
      <c r="N211" s="262"/>
      <c r="O211" s="262"/>
      <c r="P211" s="262"/>
      <c r="Q211" s="262"/>
      <c r="R211" s="265"/>
    </row>
    <row r="212" spans="1:18" s="148" customFormat="1" x14ac:dyDescent="0.2">
      <c r="A212" s="145"/>
      <c r="B212" s="262"/>
      <c r="C212" s="263"/>
      <c r="D212" s="264"/>
      <c r="E212" s="262"/>
      <c r="F212" s="262"/>
      <c r="G212" s="262"/>
      <c r="H212" s="262"/>
      <c r="I212" s="262"/>
      <c r="J212" s="262"/>
      <c r="K212" s="262"/>
      <c r="L212" s="265"/>
      <c r="M212" s="265"/>
      <c r="N212" s="262"/>
      <c r="O212" s="262"/>
      <c r="P212" s="262"/>
      <c r="Q212" s="262"/>
      <c r="R212" s="265"/>
    </row>
    <row r="213" spans="1:18" s="148" customFormat="1" x14ac:dyDescent="0.2">
      <c r="A213" s="145"/>
      <c r="B213" s="262"/>
      <c r="C213" s="263"/>
      <c r="D213" s="264"/>
      <c r="E213" s="262"/>
      <c r="F213" s="262"/>
      <c r="G213" s="262"/>
      <c r="H213" s="262"/>
      <c r="I213" s="262"/>
      <c r="J213" s="262"/>
      <c r="K213" s="262"/>
      <c r="L213" s="265"/>
      <c r="M213" s="265"/>
      <c r="N213" s="262"/>
      <c r="O213" s="262"/>
      <c r="P213" s="262"/>
      <c r="Q213" s="262"/>
      <c r="R213" s="265"/>
    </row>
    <row r="214" spans="1:18" s="148" customFormat="1" x14ac:dyDescent="0.2">
      <c r="A214" s="145"/>
      <c r="B214" s="262"/>
      <c r="C214" s="263"/>
      <c r="D214" s="264"/>
      <c r="E214" s="262"/>
      <c r="F214" s="262"/>
      <c r="G214" s="262"/>
      <c r="H214" s="262"/>
      <c r="I214" s="262"/>
      <c r="J214" s="262"/>
      <c r="K214" s="262"/>
      <c r="L214" s="265"/>
      <c r="M214" s="265"/>
      <c r="N214" s="262"/>
      <c r="O214" s="262"/>
      <c r="P214" s="262"/>
      <c r="Q214" s="262"/>
      <c r="R214" s="265"/>
    </row>
    <row r="215" spans="1:18" s="148" customFormat="1" x14ac:dyDescent="0.2">
      <c r="A215" s="145"/>
      <c r="B215" s="262"/>
      <c r="C215" s="263"/>
      <c r="D215" s="264"/>
      <c r="E215" s="262"/>
      <c r="F215" s="262"/>
      <c r="G215" s="262"/>
      <c r="H215" s="262"/>
      <c r="I215" s="262"/>
      <c r="J215" s="262"/>
      <c r="K215" s="262"/>
      <c r="L215" s="265"/>
      <c r="M215" s="265"/>
      <c r="N215" s="262"/>
      <c r="O215" s="262"/>
      <c r="P215" s="262"/>
      <c r="Q215" s="262"/>
      <c r="R215" s="265"/>
    </row>
    <row r="216" spans="1:18" s="148" customFormat="1" x14ac:dyDescent="0.2">
      <c r="A216" s="145"/>
      <c r="B216" s="262"/>
      <c r="C216" s="263"/>
      <c r="D216" s="264"/>
      <c r="E216" s="262"/>
      <c r="F216" s="262"/>
      <c r="G216" s="262"/>
      <c r="H216" s="262"/>
      <c r="I216" s="262"/>
      <c r="J216" s="262"/>
      <c r="K216" s="262"/>
      <c r="L216" s="265"/>
      <c r="M216" s="265"/>
      <c r="N216" s="262"/>
      <c r="O216" s="262"/>
      <c r="P216" s="262"/>
      <c r="Q216" s="262"/>
      <c r="R216" s="265"/>
    </row>
    <row r="217" spans="1:18" s="148" customFormat="1" x14ac:dyDescent="0.2">
      <c r="A217" s="145"/>
      <c r="B217" s="262"/>
      <c r="C217" s="263"/>
      <c r="D217" s="264"/>
      <c r="E217" s="262"/>
      <c r="F217" s="262"/>
      <c r="G217" s="262"/>
      <c r="H217" s="262"/>
      <c r="I217" s="262"/>
      <c r="J217" s="262"/>
      <c r="K217" s="262"/>
      <c r="L217" s="265"/>
      <c r="M217" s="265"/>
      <c r="N217" s="262"/>
      <c r="O217" s="262"/>
      <c r="P217" s="262"/>
      <c r="Q217" s="262"/>
      <c r="R217" s="265"/>
    </row>
    <row r="218" spans="1:18" s="148" customFormat="1" x14ac:dyDescent="0.2">
      <c r="A218" s="145"/>
      <c r="B218" s="262"/>
      <c r="C218" s="263"/>
      <c r="D218" s="264"/>
      <c r="E218" s="262"/>
      <c r="F218" s="262"/>
      <c r="G218" s="262"/>
      <c r="H218" s="262"/>
      <c r="I218" s="262"/>
      <c r="J218" s="262"/>
      <c r="K218" s="262"/>
      <c r="L218" s="265"/>
      <c r="M218" s="265"/>
      <c r="N218" s="262"/>
      <c r="O218" s="262"/>
      <c r="P218" s="262"/>
      <c r="Q218" s="262"/>
      <c r="R218" s="265"/>
    </row>
    <row r="219" spans="1:18" s="148" customFormat="1" x14ac:dyDescent="0.2">
      <c r="A219" s="145"/>
      <c r="B219" s="262"/>
      <c r="C219" s="263"/>
      <c r="D219" s="264"/>
      <c r="E219" s="262"/>
      <c r="F219" s="262"/>
      <c r="G219" s="262"/>
      <c r="H219" s="262"/>
      <c r="I219" s="262"/>
      <c r="J219" s="262"/>
      <c r="K219" s="262"/>
      <c r="L219" s="265"/>
      <c r="M219" s="265"/>
      <c r="N219" s="262"/>
      <c r="O219" s="262"/>
      <c r="P219" s="262"/>
      <c r="Q219" s="262"/>
      <c r="R219" s="265"/>
    </row>
    <row r="220" spans="1:18" s="148" customFormat="1" x14ac:dyDescent="0.2">
      <c r="A220" s="145"/>
      <c r="B220" s="262"/>
      <c r="C220" s="263"/>
      <c r="D220" s="264"/>
      <c r="E220" s="262"/>
      <c r="F220" s="262"/>
      <c r="G220" s="262"/>
      <c r="H220" s="262"/>
      <c r="I220" s="262"/>
      <c r="J220" s="262"/>
      <c r="K220" s="262"/>
      <c r="L220" s="265"/>
      <c r="M220" s="265"/>
      <c r="N220" s="262"/>
      <c r="O220" s="262"/>
      <c r="P220" s="262"/>
      <c r="Q220" s="262"/>
      <c r="R220" s="265"/>
    </row>
    <row r="221" spans="1:18" s="148" customFormat="1" x14ac:dyDescent="0.2">
      <c r="A221" s="145"/>
      <c r="B221" s="262"/>
      <c r="C221" s="263"/>
      <c r="D221" s="264"/>
      <c r="E221" s="262"/>
      <c r="F221" s="262"/>
      <c r="G221" s="262"/>
      <c r="H221" s="262"/>
      <c r="I221" s="262"/>
      <c r="J221" s="262"/>
      <c r="K221" s="262"/>
      <c r="L221" s="265"/>
      <c r="M221" s="265"/>
      <c r="N221" s="262"/>
      <c r="O221" s="262"/>
      <c r="P221" s="262"/>
      <c r="Q221" s="262"/>
      <c r="R221" s="265"/>
    </row>
    <row r="222" spans="1:18" s="148" customFormat="1" x14ac:dyDescent="0.2">
      <c r="A222" s="145"/>
      <c r="B222" s="262"/>
      <c r="C222" s="263"/>
      <c r="D222" s="264"/>
      <c r="E222" s="262"/>
      <c r="F222" s="262"/>
      <c r="G222" s="262"/>
      <c r="H222" s="262"/>
      <c r="I222" s="262"/>
      <c r="J222" s="262"/>
      <c r="K222" s="262"/>
      <c r="L222" s="265"/>
      <c r="M222" s="265"/>
      <c r="N222" s="262"/>
      <c r="O222" s="262"/>
      <c r="P222" s="262"/>
      <c r="Q222" s="262"/>
      <c r="R222" s="265"/>
    </row>
    <row r="223" spans="1:18" s="148" customFormat="1" x14ac:dyDescent="0.2">
      <c r="A223" s="145"/>
      <c r="B223" s="262"/>
      <c r="C223" s="263"/>
      <c r="D223" s="264"/>
      <c r="E223" s="262"/>
      <c r="F223" s="262"/>
      <c r="G223" s="262"/>
      <c r="H223" s="262"/>
      <c r="I223" s="262"/>
      <c r="J223" s="262"/>
      <c r="K223" s="262"/>
      <c r="L223" s="265"/>
      <c r="M223" s="265"/>
      <c r="N223" s="262"/>
      <c r="O223" s="262"/>
      <c r="P223" s="262"/>
      <c r="Q223" s="262"/>
      <c r="R223" s="265"/>
    </row>
    <row r="224" spans="1:18" s="148" customFormat="1" x14ac:dyDescent="0.2">
      <c r="A224" s="145"/>
      <c r="B224" s="262"/>
      <c r="C224" s="263"/>
      <c r="D224" s="264"/>
      <c r="E224" s="262"/>
      <c r="F224" s="262"/>
      <c r="G224" s="262"/>
      <c r="H224" s="262"/>
      <c r="I224" s="262"/>
      <c r="J224" s="262"/>
      <c r="K224" s="262"/>
      <c r="L224" s="265"/>
      <c r="M224" s="265"/>
      <c r="N224" s="262"/>
      <c r="O224" s="262"/>
      <c r="P224" s="262"/>
      <c r="Q224" s="262"/>
      <c r="R224" s="265"/>
    </row>
    <row r="225" spans="1:23" s="148" customFormat="1" x14ac:dyDescent="0.2">
      <c r="A225" s="145"/>
      <c r="B225" s="262"/>
      <c r="C225" s="263"/>
      <c r="D225" s="264"/>
      <c r="E225" s="262"/>
      <c r="F225" s="262"/>
      <c r="G225" s="262"/>
      <c r="H225" s="262"/>
      <c r="I225" s="262"/>
      <c r="J225" s="262"/>
      <c r="K225" s="262"/>
      <c r="L225" s="265"/>
      <c r="M225" s="265"/>
      <c r="N225" s="262"/>
      <c r="O225" s="262"/>
      <c r="P225" s="262"/>
      <c r="Q225" s="262"/>
      <c r="R225" s="265"/>
    </row>
    <row r="226" spans="1:23" s="148" customFormat="1" x14ac:dyDescent="0.2">
      <c r="A226" s="145"/>
      <c r="B226" s="262"/>
      <c r="C226" s="263"/>
      <c r="D226" s="264"/>
      <c r="E226" s="262"/>
      <c r="F226" s="262"/>
      <c r="G226" s="262"/>
      <c r="H226" s="262"/>
      <c r="I226" s="262"/>
      <c r="J226" s="262"/>
      <c r="K226" s="262"/>
      <c r="L226" s="265"/>
      <c r="M226" s="265"/>
      <c r="N226" s="262"/>
      <c r="O226" s="262"/>
      <c r="P226" s="262"/>
      <c r="Q226" s="262"/>
      <c r="R226" s="265"/>
    </row>
    <row r="227" spans="1:23" s="148" customFormat="1" x14ac:dyDescent="0.2">
      <c r="A227" s="145"/>
      <c r="B227" s="262"/>
      <c r="C227" s="263"/>
      <c r="D227" s="264"/>
      <c r="E227" s="262"/>
      <c r="F227" s="262"/>
      <c r="G227" s="262"/>
      <c r="H227" s="262"/>
      <c r="I227" s="262"/>
      <c r="J227" s="262"/>
      <c r="K227" s="262"/>
      <c r="L227" s="265"/>
      <c r="M227" s="265"/>
      <c r="N227" s="262"/>
      <c r="O227" s="262"/>
      <c r="P227" s="262"/>
      <c r="Q227" s="262"/>
      <c r="R227" s="265"/>
    </row>
    <row r="228" spans="1:23" s="148" customFormat="1" x14ac:dyDescent="0.2">
      <c r="A228" s="145"/>
      <c r="B228" s="262"/>
      <c r="C228" s="263"/>
      <c r="D228" s="264"/>
      <c r="E228" s="262"/>
      <c r="F228" s="262"/>
      <c r="G228" s="262"/>
      <c r="H228" s="262"/>
      <c r="I228" s="262"/>
      <c r="J228" s="262"/>
      <c r="K228" s="262"/>
      <c r="L228" s="265"/>
      <c r="M228" s="265"/>
      <c r="N228" s="262"/>
      <c r="O228" s="262"/>
      <c r="P228" s="262"/>
      <c r="Q228" s="262"/>
      <c r="R228" s="265"/>
    </row>
    <row r="229" spans="1:23" s="148" customFormat="1" x14ac:dyDescent="0.2">
      <c r="A229" s="145"/>
      <c r="B229" s="262"/>
      <c r="C229" s="263"/>
      <c r="D229" s="264"/>
      <c r="E229" s="262"/>
      <c r="F229" s="262"/>
      <c r="G229" s="262"/>
      <c r="H229" s="262"/>
      <c r="I229" s="262"/>
      <c r="J229" s="262"/>
      <c r="K229" s="262"/>
      <c r="L229" s="265"/>
      <c r="M229" s="265"/>
      <c r="N229" s="262"/>
      <c r="O229" s="262"/>
      <c r="P229" s="262"/>
      <c r="Q229" s="262"/>
      <c r="R229" s="265"/>
    </row>
    <row r="230" spans="1:23" s="148" customFormat="1" x14ac:dyDescent="0.2">
      <c r="A230" s="145"/>
      <c r="B230" s="262"/>
      <c r="C230" s="263"/>
      <c r="D230" s="264"/>
      <c r="E230" s="262"/>
      <c r="F230" s="262"/>
      <c r="G230" s="262"/>
      <c r="H230" s="262"/>
      <c r="I230" s="262"/>
      <c r="J230" s="262"/>
      <c r="K230" s="262"/>
      <c r="L230" s="265"/>
      <c r="M230" s="265"/>
      <c r="N230" s="262"/>
      <c r="O230" s="262"/>
      <c r="P230" s="262"/>
      <c r="Q230" s="262"/>
      <c r="R230" s="265"/>
    </row>
    <row r="231" spans="1:23" s="148" customFormat="1" x14ac:dyDescent="0.2">
      <c r="A231" s="145"/>
      <c r="B231" s="262"/>
      <c r="C231" s="263"/>
      <c r="D231" s="264"/>
      <c r="E231" s="262"/>
      <c r="F231" s="262"/>
      <c r="G231" s="262"/>
      <c r="H231" s="262"/>
      <c r="I231" s="262"/>
      <c r="J231" s="262"/>
      <c r="K231" s="262"/>
      <c r="L231" s="265"/>
      <c r="M231" s="265"/>
      <c r="N231" s="262"/>
      <c r="O231" s="262"/>
      <c r="P231" s="262"/>
      <c r="Q231" s="262"/>
      <c r="R231" s="265"/>
    </row>
    <row r="232" spans="1:23" s="148" customFormat="1" x14ac:dyDescent="0.2">
      <c r="A232" s="145"/>
      <c r="B232" s="262"/>
      <c r="C232" s="263"/>
      <c r="D232" s="264"/>
      <c r="E232" s="262"/>
      <c r="F232" s="262"/>
      <c r="G232" s="262"/>
      <c r="H232" s="262"/>
      <c r="I232" s="262"/>
      <c r="J232" s="262"/>
      <c r="K232" s="262"/>
      <c r="L232" s="265"/>
      <c r="M232" s="265"/>
      <c r="N232" s="262"/>
      <c r="O232" s="262"/>
      <c r="P232" s="262"/>
      <c r="Q232" s="262"/>
      <c r="R232" s="265"/>
    </row>
    <row r="233" spans="1:23" s="148" customFormat="1" x14ac:dyDescent="0.2">
      <c r="A233" s="145"/>
      <c r="B233" s="262"/>
      <c r="C233" s="263"/>
      <c r="D233" s="264"/>
      <c r="E233" s="262"/>
      <c r="F233" s="262"/>
      <c r="G233" s="262"/>
      <c r="H233" s="262"/>
      <c r="I233" s="262"/>
      <c r="J233" s="262"/>
      <c r="K233" s="262"/>
      <c r="L233" s="265"/>
      <c r="M233" s="265"/>
      <c r="N233" s="262"/>
      <c r="O233" s="262"/>
      <c r="P233" s="262"/>
      <c r="Q233" s="262"/>
      <c r="R233" s="265"/>
    </row>
    <row r="234" spans="1:23" s="148" customFormat="1" x14ac:dyDescent="0.2">
      <c r="A234" s="145"/>
      <c r="B234" s="262"/>
      <c r="C234" s="263"/>
      <c r="D234" s="264"/>
      <c r="E234" s="262"/>
      <c r="F234" s="262"/>
      <c r="G234" s="262"/>
      <c r="H234" s="262"/>
      <c r="I234" s="262"/>
      <c r="J234" s="262"/>
      <c r="K234" s="262"/>
      <c r="L234" s="265"/>
      <c r="M234" s="265"/>
      <c r="N234" s="262"/>
      <c r="O234" s="262"/>
      <c r="P234" s="262"/>
      <c r="Q234" s="262"/>
      <c r="R234" s="265"/>
    </row>
    <row r="235" spans="1:23" s="148" customFormat="1" x14ac:dyDescent="0.2">
      <c r="A235" s="145"/>
      <c r="B235" s="262"/>
      <c r="C235" s="263"/>
      <c r="D235" s="264"/>
      <c r="E235" s="262"/>
      <c r="F235" s="262"/>
      <c r="G235" s="262"/>
      <c r="H235" s="262"/>
      <c r="I235" s="262"/>
      <c r="J235" s="262"/>
      <c r="K235" s="262"/>
      <c r="L235" s="265"/>
      <c r="M235" s="265"/>
      <c r="N235" s="262"/>
      <c r="O235" s="262"/>
      <c r="P235" s="262"/>
      <c r="Q235" s="262"/>
      <c r="R235" s="265"/>
    </row>
    <row r="236" spans="1:23" s="265" customFormat="1" x14ac:dyDescent="0.2">
      <c r="A236" s="145"/>
      <c r="B236" s="262"/>
      <c r="C236" s="263"/>
      <c r="D236" s="264"/>
      <c r="E236" s="262"/>
      <c r="F236" s="262"/>
      <c r="G236" s="262"/>
      <c r="H236" s="262"/>
      <c r="I236" s="262"/>
      <c r="J236" s="262"/>
      <c r="K236" s="262"/>
      <c r="N236" s="262"/>
      <c r="O236" s="262"/>
      <c r="P236" s="262"/>
      <c r="Q236" s="262"/>
      <c r="S236" s="266"/>
      <c r="T236" s="266"/>
      <c r="U236" s="266"/>
      <c r="V236" s="266"/>
      <c r="W236" s="266"/>
    </row>
    <row r="237" spans="1:23" s="265" customFormat="1" x14ac:dyDescent="0.2">
      <c r="A237" s="145"/>
      <c r="B237" s="262"/>
      <c r="C237" s="263"/>
      <c r="D237" s="264"/>
      <c r="E237" s="262"/>
      <c r="F237" s="262"/>
      <c r="G237" s="262"/>
      <c r="H237" s="262"/>
      <c r="I237" s="262"/>
      <c r="J237" s="262"/>
      <c r="K237" s="262"/>
      <c r="N237" s="262"/>
      <c r="O237" s="262"/>
      <c r="P237" s="262"/>
      <c r="Q237" s="262"/>
      <c r="S237" s="266"/>
      <c r="T237" s="266"/>
      <c r="U237" s="266"/>
      <c r="V237" s="266"/>
      <c r="W237" s="266"/>
    </row>
    <row r="238" spans="1:23" s="265" customFormat="1" x14ac:dyDescent="0.2">
      <c r="A238" s="145"/>
      <c r="B238" s="262"/>
      <c r="C238" s="263"/>
      <c r="D238" s="264"/>
      <c r="E238" s="262"/>
      <c r="F238" s="262"/>
      <c r="G238" s="262"/>
      <c r="H238" s="262"/>
      <c r="I238" s="262"/>
      <c r="J238" s="262"/>
      <c r="K238" s="262"/>
      <c r="N238" s="262"/>
      <c r="O238" s="262"/>
      <c r="P238" s="262"/>
      <c r="Q238" s="262"/>
      <c r="S238" s="266"/>
      <c r="T238" s="266"/>
      <c r="U238" s="266"/>
      <c r="V238" s="266"/>
      <c r="W238" s="266"/>
    </row>
    <row r="239" spans="1:23" s="265" customFormat="1" x14ac:dyDescent="0.2">
      <c r="A239" s="145"/>
      <c r="B239" s="262"/>
      <c r="C239" s="263"/>
      <c r="D239" s="264"/>
      <c r="E239" s="262"/>
      <c r="F239" s="262"/>
      <c r="G239" s="262"/>
      <c r="H239" s="262"/>
      <c r="I239" s="262"/>
      <c r="J239" s="262"/>
      <c r="K239" s="262"/>
      <c r="N239" s="262"/>
      <c r="O239" s="262"/>
      <c r="P239" s="262"/>
      <c r="Q239" s="262"/>
      <c r="S239" s="266"/>
      <c r="T239" s="266"/>
      <c r="U239" s="266"/>
      <c r="V239" s="266"/>
      <c r="W239" s="266"/>
    </row>
    <row r="240" spans="1:23" s="265" customFormat="1" x14ac:dyDescent="0.2">
      <c r="A240" s="145"/>
      <c r="B240" s="262"/>
      <c r="C240" s="263"/>
      <c r="D240" s="264"/>
      <c r="E240" s="262"/>
      <c r="F240" s="262"/>
      <c r="G240" s="262"/>
      <c r="H240" s="262"/>
      <c r="I240" s="262"/>
      <c r="J240" s="262"/>
      <c r="K240" s="262"/>
      <c r="N240" s="262"/>
      <c r="O240" s="262"/>
      <c r="P240" s="262"/>
      <c r="Q240" s="262"/>
      <c r="S240" s="266"/>
      <c r="T240" s="266"/>
      <c r="U240" s="266"/>
      <c r="V240" s="266"/>
      <c r="W240" s="266"/>
    </row>
    <row r="241" spans="1:23" s="265" customFormat="1" x14ac:dyDescent="0.2">
      <c r="A241" s="145"/>
      <c r="B241" s="262"/>
      <c r="C241" s="263"/>
      <c r="D241" s="264"/>
      <c r="E241" s="262"/>
      <c r="F241" s="262"/>
      <c r="G241" s="262"/>
      <c r="H241" s="262"/>
      <c r="I241" s="262"/>
      <c r="J241" s="262"/>
      <c r="K241" s="262"/>
      <c r="N241" s="262"/>
      <c r="O241" s="262"/>
      <c r="P241" s="262"/>
      <c r="Q241" s="262"/>
      <c r="S241" s="266"/>
      <c r="T241" s="266"/>
      <c r="U241" s="266"/>
      <c r="V241" s="266"/>
      <c r="W241" s="266"/>
    </row>
    <row r="242" spans="1:23" s="265" customFormat="1" x14ac:dyDescent="0.2">
      <c r="A242" s="145"/>
      <c r="B242" s="262"/>
      <c r="C242" s="263"/>
      <c r="D242" s="264"/>
      <c r="E242" s="262"/>
      <c r="F242" s="262"/>
      <c r="G242" s="262"/>
      <c r="H242" s="262"/>
      <c r="I242" s="262"/>
      <c r="J242" s="262"/>
      <c r="K242" s="262"/>
      <c r="N242" s="262"/>
      <c r="O242" s="262"/>
      <c r="P242" s="262"/>
      <c r="Q242" s="262"/>
      <c r="S242" s="266"/>
      <c r="T242" s="266"/>
      <c r="U242" s="266"/>
      <c r="V242" s="266"/>
      <c r="W242" s="266"/>
    </row>
    <row r="243" spans="1:23" s="265" customFormat="1" x14ac:dyDescent="0.2">
      <c r="A243" s="145"/>
      <c r="B243" s="262"/>
      <c r="C243" s="263"/>
      <c r="D243" s="264"/>
      <c r="E243" s="262"/>
      <c r="F243" s="262"/>
      <c r="G243" s="262"/>
      <c r="H243" s="262"/>
      <c r="I243" s="262"/>
      <c r="J243" s="262"/>
      <c r="K243" s="262"/>
      <c r="N243" s="262"/>
      <c r="O243" s="262"/>
      <c r="P243" s="262"/>
      <c r="Q243" s="262"/>
      <c r="S243" s="266"/>
      <c r="T243" s="266"/>
      <c r="U243" s="266"/>
      <c r="V243" s="266"/>
      <c r="W243" s="266"/>
    </row>
    <row r="244" spans="1:23" s="266" customFormat="1" x14ac:dyDescent="0.2">
      <c r="A244" s="145"/>
      <c r="B244" s="262"/>
      <c r="C244" s="263"/>
      <c r="D244" s="264"/>
      <c r="E244" s="262"/>
      <c r="F244" s="262"/>
      <c r="G244" s="262"/>
      <c r="H244" s="262"/>
      <c r="I244" s="262"/>
      <c r="J244" s="262"/>
      <c r="K244" s="262"/>
      <c r="L244" s="265"/>
      <c r="M244" s="265"/>
      <c r="N244" s="262"/>
      <c r="O244" s="262"/>
      <c r="P244" s="262"/>
      <c r="Q244" s="262"/>
      <c r="R244" s="265"/>
    </row>
    <row r="245" spans="1:23" s="266" customFormat="1" x14ac:dyDescent="0.2">
      <c r="A245" s="145"/>
      <c r="B245" s="262"/>
      <c r="C245" s="263"/>
      <c r="D245" s="264"/>
      <c r="E245" s="262"/>
      <c r="F245" s="262"/>
      <c r="G245" s="262"/>
      <c r="H245" s="262"/>
      <c r="I245" s="262"/>
      <c r="J245" s="262"/>
      <c r="K245" s="262"/>
      <c r="L245" s="265"/>
      <c r="M245" s="265"/>
      <c r="N245" s="262"/>
      <c r="O245" s="262"/>
      <c r="P245" s="262"/>
      <c r="Q245" s="262"/>
      <c r="R245" s="265"/>
    </row>
    <row r="246" spans="1:23" s="265" customFormat="1" x14ac:dyDescent="0.2">
      <c r="A246" s="145"/>
      <c r="B246" s="262"/>
      <c r="C246" s="263"/>
      <c r="D246" s="264"/>
      <c r="E246" s="262"/>
      <c r="F246" s="262"/>
      <c r="G246" s="262"/>
      <c r="H246" s="262"/>
      <c r="I246" s="262"/>
      <c r="J246" s="262"/>
      <c r="K246" s="262"/>
      <c r="N246" s="262"/>
      <c r="O246" s="262"/>
      <c r="P246" s="262"/>
      <c r="Q246" s="262"/>
      <c r="S246" s="266"/>
      <c r="T246" s="266"/>
      <c r="U246" s="266"/>
      <c r="V246" s="266"/>
      <c r="W246" s="266"/>
    </row>
    <row r="247" spans="1:23" s="265" customFormat="1" x14ac:dyDescent="0.2">
      <c r="A247" s="145"/>
      <c r="B247" s="262"/>
      <c r="C247" s="263"/>
      <c r="D247" s="264"/>
      <c r="E247" s="262"/>
      <c r="F247" s="262"/>
      <c r="G247" s="262"/>
      <c r="H247" s="262"/>
      <c r="I247" s="262"/>
      <c r="J247" s="262"/>
      <c r="K247" s="262"/>
      <c r="N247" s="262"/>
      <c r="O247" s="262"/>
      <c r="P247" s="262"/>
      <c r="Q247" s="262"/>
      <c r="S247" s="266"/>
      <c r="T247" s="266"/>
      <c r="U247" s="266"/>
      <c r="V247" s="266"/>
      <c r="W247" s="266"/>
    </row>
    <row r="248" spans="1:23" s="265" customFormat="1" x14ac:dyDescent="0.2">
      <c r="A248" s="145"/>
      <c r="B248" s="262"/>
      <c r="C248" s="263"/>
      <c r="D248" s="264"/>
      <c r="E248" s="262"/>
      <c r="F248" s="262"/>
      <c r="G248" s="262"/>
      <c r="H248" s="262"/>
      <c r="I248" s="262"/>
      <c r="J248" s="262"/>
      <c r="K248" s="262"/>
      <c r="N248" s="262"/>
      <c r="O248" s="262"/>
      <c r="P248" s="262"/>
      <c r="Q248" s="262"/>
      <c r="S248" s="266"/>
      <c r="T248" s="266"/>
      <c r="U248" s="266"/>
      <c r="V248" s="266"/>
      <c r="W248" s="266"/>
    </row>
    <row r="249" spans="1:23" s="265" customFormat="1" x14ac:dyDescent="0.2">
      <c r="A249" s="145"/>
      <c r="B249" s="262"/>
      <c r="C249" s="263"/>
      <c r="D249" s="264"/>
      <c r="E249" s="262"/>
      <c r="F249" s="262"/>
      <c r="G249" s="262"/>
      <c r="H249" s="262"/>
      <c r="I249" s="262"/>
      <c r="J249" s="262"/>
      <c r="K249" s="262"/>
      <c r="N249" s="262"/>
      <c r="O249" s="262"/>
      <c r="P249" s="262"/>
      <c r="Q249" s="262"/>
      <c r="S249" s="266"/>
      <c r="T249" s="266"/>
      <c r="U249" s="266"/>
      <c r="V249" s="266"/>
      <c r="W249" s="266"/>
    </row>
  </sheetData>
  <mergeCells count="33">
    <mergeCell ref="O146:R146"/>
    <mergeCell ref="D147:E147"/>
    <mergeCell ref="O147:R147"/>
    <mergeCell ref="D146:E146"/>
    <mergeCell ref="D148:E148"/>
    <mergeCell ref="O148:R148"/>
    <mergeCell ref="H146:J146"/>
    <mergeCell ref="H147:J147"/>
    <mergeCell ref="E7:E10"/>
    <mergeCell ref="A63:B63"/>
    <mergeCell ref="F10:G10"/>
    <mergeCell ref="A7:B10"/>
    <mergeCell ref="A150:B150"/>
    <mergeCell ref="A146:B146"/>
    <mergeCell ref="A147:B147"/>
    <mergeCell ref="D142:J142"/>
    <mergeCell ref="A148:B148"/>
    <mergeCell ref="A4:R4"/>
    <mergeCell ref="H148:J148"/>
    <mergeCell ref="T127:T130"/>
    <mergeCell ref="A2:R2"/>
    <mergeCell ref="A3:R3"/>
    <mergeCell ref="A5:R5"/>
    <mergeCell ref="H7:L7"/>
    <mergeCell ref="M7:M9"/>
    <mergeCell ref="N7:R7"/>
    <mergeCell ref="F8:F9"/>
    <mergeCell ref="G8:G9"/>
    <mergeCell ref="L8:L9"/>
    <mergeCell ref="R8:R9"/>
    <mergeCell ref="F7:G7"/>
    <mergeCell ref="C7:C10"/>
    <mergeCell ref="D7:D10"/>
  </mergeCells>
  <printOptions horizontalCentered="1"/>
  <pageMargins left="0.5" right="1.25" top="0.25" bottom="0.5" header="0.3" footer="0.25"/>
  <pageSetup paperSize="5" scale="70" firstPageNumber="11" orientation="landscape" useFirstPageNumber="1" horizontalDpi="300" verticalDpi="300" r:id="rId1"/>
  <headerFooter alignWithMargins="0">
    <oddHeader>&amp;R</oddHeader>
    <oddFooter>&amp;C&amp;P</oddFooter>
  </headerFooter>
  <rowBreaks count="3" manualBreakCount="3">
    <brk id="47" max="17" man="1"/>
    <brk id="81" max="17" man="1"/>
    <brk id="118" max="17" man="1"/>
  </row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T755"/>
  <sheetViews>
    <sheetView view="pageBreakPreview" topLeftCell="A3" zoomScale="70" zoomScaleNormal="100" zoomScaleSheetLayoutView="70" workbookViewId="0">
      <pane xSplit="3" ySplit="7" topLeftCell="D10" activePane="bottomRight" state="frozen"/>
      <selection activeCell="A3" sqref="A3"/>
      <selection pane="topRight" activeCell="D3" sqref="D3"/>
      <selection pane="bottomLeft" activeCell="A10" sqref="A10"/>
      <selection pane="bottomRight" activeCell="A4" sqref="A4:R4"/>
    </sheetView>
  </sheetViews>
  <sheetFormatPr defaultRowHeight="12.75" x14ac:dyDescent="0.2"/>
  <cols>
    <col min="1" max="1" width="8.28515625" style="145" customWidth="1"/>
    <col min="2" max="2" width="38.140625" style="262" customWidth="1"/>
    <col min="3" max="3" width="6.85546875" style="263" customWidth="1"/>
    <col min="4" max="4" width="24.85546875" style="264" customWidth="1"/>
    <col min="5" max="5" width="29.42578125" style="262" customWidth="1"/>
    <col min="6" max="6" width="7.5703125" style="262" customWidth="1"/>
    <col min="7" max="7" width="6" style="262" customWidth="1"/>
    <col min="8" max="8" width="8.42578125" style="262" customWidth="1"/>
    <col min="9" max="9" width="12.85546875" style="262" customWidth="1"/>
    <col min="10" max="10" width="11" style="262" customWidth="1"/>
    <col min="11" max="11" width="8.7109375" style="262" customWidth="1"/>
    <col min="12" max="12" width="13.42578125" style="265" customWidth="1"/>
    <col min="13" max="13" width="7.85546875" style="265" customWidth="1"/>
    <col min="14" max="14" width="8.28515625" style="262" customWidth="1"/>
    <col min="15" max="15" width="10.42578125" style="262" customWidth="1"/>
    <col min="16" max="16" width="9.42578125" style="262" customWidth="1"/>
    <col min="17" max="17" width="9.28515625" style="262" customWidth="1"/>
    <col min="18" max="18" width="13.140625" style="265" customWidth="1"/>
    <col min="19" max="19" width="9.140625" style="144" hidden="1" customWidth="1"/>
    <col min="20" max="20" width="13" style="145" customWidth="1"/>
    <col min="21" max="16384" width="9.140625" style="145"/>
  </cols>
  <sheetData>
    <row r="1" spans="1:19" ht="23.25" customHeight="1" x14ac:dyDescent="0.2">
      <c r="A1" s="143" t="s">
        <v>271</v>
      </c>
      <c r="B1" s="143"/>
      <c r="C1" s="143"/>
      <c r="D1" s="143"/>
      <c r="E1" s="143"/>
      <c r="F1" s="143"/>
      <c r="G1" s="143"/>
      <c r="H1" s="143"/>
      <c r="I1" s="143"/>
      <c r="J1" s="697"/>
      <c r="K1" s="143"/>
      <c r="L1" s="570"/>
      <c r="M1" s="143"/>
      <c r="N1" s="143"/>
      <c r="O1" s="143"/>
      <c r="P1" s="697"/>
      <c r="Q1" s="143"/>
      <c r="R1" s="570"/>
    </row>
    <row r="2" spans="1:19" s="147" customFormat="1" ht="24.95" customHeight="1" x14ac:dyDescent="0.2">
      <c r="A2" s="854" t="s">
        <v>24</v>
      </c>
      <c r="B2" s="854"/>
      <c r="C2" s="854"/>
      <c r="D2" s="854"/>
      <c r="E2" s="854"/>
      <c r="F2" s="854"/>
      <c r="G2" s="854"/>
      <c r="H2" s="854"/>
      <c r="I2" s="854"/>
      <c r="J2" s="854"/>
      <c r="K2" s="854"/>
      <c r="L2" s="854"/>
      <c r="M2" s="854"/>
      <c r="N2" s="854"/>
      <c r="O2" s="854"/>
      <c r="P2" s="854"/>
      <c r="Q2" s="854"/>
      <c r="R2" s="854"/>
      <c r="S2" s="146"/>
    </row>
    <row r="3" spans="1:19" s="146" customFormat="1" ht="24.95" customHeight="1" x14ac:dyDescent="0.2">
      <c r="A3" s="854" t="s">
        <v>210</v>
      </c>
      <c r="B3" s="854"/>
      <c r="C3" s="854"/>
      <c r="D3" s="854"/>
      <c r="E3" s="854"/>
      <c r="F3" s="854"/>
      <c r="G3" s="854"/>
      <c r="H3" s="854"/>
      <c r="I3" s="854"/>
      <c r="J3" s="854"/>
      <c r="K3" s="854"/>
      <c r="L3" s="854"/>
      <c r="M3" s="854"/>
      <c r="N3" s="854"/>
      <c r="O3" s="854"/>
      <c r="P3" s="854"/>
      <c r="Q3" s="854"/>
      <c r="R3" s="854"/>
    </row>
    <row r="4" spans="1:19" s="146" customFormat="1" ht="15.95" customHeight="1" x14ac:dyDescent="0.2">
      <c r="A4" s="854" t="s">
        <v>320</v>
      </c>
      <c r="B4" s="854"/>
      <c r="C4" s="854"/>
      <c r="D4" s="854"/>
      <c r="E4" s="854"/>
      <c r="F4" s="854"/>
      <c r="G4" s="854"/>
      <c r="H4" s="854"/>
      <c r="I4" s="854"/>
      <c r="J4" s="854"/>
      <c r="K4" s="854"/>
      <c r="L4" s="854"/>
      <c r="M4" s="854"/>
      <c r="N4" s="854"/>
      <c r="O4" s="854"/>
      <c r="P4" s="854"/>
      <c r="Q4" s="854"/>
      <c r="R4" s="854"/>
    </row>
    <row r="5" spans="1:19" s="146" customFormat="1" ht="25.5" x14ac:dyDescent="0.2">
      <c r="A5" s="856" t="s">
        <v>21</v>
      </c>
      <c r="B5" s="856"/>
      <c r="C5" s="856"/>
      <c r="D5" s="856"/>
      <c r="E5" s="856"/>
      <c r="F5" s="856"/>
      <c r="G5" s="856"/>
      <c r="H5" s="856"/>
      <c r="I5" s="856"/>
      <c r="J5" s="856"/>
      <c r="K5" s="856"/>
      <c r="L5" s="856"/>
      <c r="M5" s="856"/>
      <c r="N5" s="856"/>
      <c r="O5" s="856"/>
      <c r="P5" s="856"/>
      <c r="Q5" s="856"/>
      <c r="R5" s="856"/>
    </row>
    <row r="6" spans="1:19" s="148" customFormat="1" ht="31.5" customHeight="1" x14ac:dyDescent="0.2">
      <c r="A6" s="870" t="s">
        <v>23</v>
      </c>
      <c r="B6" s="870"/>
      <c r="C6" s="861" t="s">
        <v>26</v>
      </c>
      <c r="D6" s="852" t="s">
        <v>28</v>
      </c>
      <c r="E6" s="864" t="s">
        <v>19</v>
      </c>
      <c r="F6" s="852" t="s">
        <v>321</v>
      </c>
      <c r="G6" s="852"/>
      <c r="H6" s="852" t="s">
        <v>322</v>
      </c>
      <c r="I6" s="852"/>
      <c r="J6" s="852"/>
      <c r="K6" s="852"/>
      <c r="L6" s="852"/>
      <c r="M6" s="852" t="s">
        <v>25</v>
      </c>
      <c r="N6" s="852" t="s">
        <v>323</v>
      </c>
      <c r="O6" s="852"/>
      <c r="P6" s="852"/>
      <c r="Q6" s="852"/>
      <c r="R6" s="852"/>
    </row>
    <row r="7" spans="1:19" s="148" customFormat="1" ht="15.75" x14ac:dyDescent="0.2">
      <c r="A7" s="870"/>
      <c r="B7" s="870"/>
      <c r="C7" s="862"/>
      <c r="D7" s="852"/>
      <c r="E7" s="865"/>
      <c r="F7" s="860" t="s">
        <v>3</v>
      </c>
      <c r="G7" s="860" t="s">
        <v>4</v>
      </c>
      <c r="H7" s="149" t="s">
        <v>5</v>
      </c>
      <c r="I7" s="149" t="s">
        <v>6</v>
      </c>
      <c r="J7" s="693" t="s">
        <v>7</v>
      </c>
      <c r="K7" s="149" t="s">
        <v>8</v>
      </c>
      <c r="L7" s="852" t="s">
        <v>0</v>
      </c>
      <c r="M7" s="852"/>
      <c r="N7" s="149" t="s">
        <v>5</v>
      </c>
      <c r="O7" s="149" t="s">
        <v>6</v>
      </c>
      <c r="P7" s="693" t="s">
        <v>7</v>
      </c>
      <c r="Q7" s="149" t="s">
        <v>8</v>
      </c>
      <c r="R7" s="852" t="s">
        <v>0</v>
      </c>
    </row>
    <row r="8" spans="1:19" s="148" customFormat="1" ht="15.75" x14ac:dyDescent="0.2">
      <c r="A8" s="870"/>
      <c r="B8" s="870"/>
      <c r="C8" s="862"/>
      <c r="D8" s="852"/>
      <c r="E8" s="865"/>
      <c r="F8" s="860"/>
      <c r="G8" s="860"/>
      <c r="H8" s="150" t="s">
        <v>9</v>
      </c>
      <c r="I8" s="150" t="s">
        <v>9</v>
      </c>
      <c r="J8" s="694" t="s">
        <v>9</v>
      </c>
      <c r="K8" s="150" t="s">
        <v>9</v>
      </c>
      <c r="L8" s="852"/>
      <c r="M8" s="852"/>
      <c r="N8" s="150" t="s">
        <v>9</v>
      </c>
      <c r="O8" s="150" t="s">
        <v>9</v>
      </c>
      <c r="P8" s="694" t="s">
        <v>9</v>
      </c>
      <c r="Q8" s="150" t="s">
        <v>9</v>
      </c>
      <c r="R8" s="852"/>
    </row>
    <row r="9" spans="1:19" s="148" customFormat="1" ht="25.5" customHeight="1" x14ac:dyDescent="0.2">
      <c r="A9" s="870"/>
      <c r="B9" s="870"/>
      <c r="C9" s="863"/>
      <c r="D9" s="852"/>
      <c r="E9" s="866"/>
      <c r="F9" s="869" t="s">
        <v>14</v>
      </c>
      <c r="G9" s="869"/>
      <c r="H9" s="151" t="s">
        <v>15</v>
      </c>
      <c r="I9" s="151" t="s">
        <v>16</v>
      </c>
      <c r="J9" s="695" t="s">
        <v>17</v>
      </c>
      <c r="K9" s="151" t="s">
        <v>1</v>
      </c>
      <c r="L9" s="566" t="s">
        <v>586</v>
      </c>
      <c r="M9" s="152"/>
      <c r="N9" s="151" t="s">
        <v>18</v>
      </c>
      <c r="O9" s="151" t="s">
        <v>2</v>
      </c>
      <c r="P9" s="695" t="s">
        <v>11</v>
      </c>
      <c r="Q9" s="151" t="s">
        <v>12</v>
      </c>
      <c r="R9" s="153" t="s">
        <v>13</v>
      </c>
    </row>
    <row r="10" spans="1:19" s="144" customFormat="1" ht="15.75" x14ac:dyDescent="0.25">
      <c r="A10" s="489" t="s">
        <v>248</v>
      </c>
      <c r="B10" s="159"/>
      <c r="C10" s="160"/>
      <c r="D10" s="663"/>
      <c r="E10" s="96" t="s">
        <v>33</v>
      </c>
      <c r="F10" s="164"/>
      <c r="G10" s="165"/>
      <c r="H10" s="163"/>
      <c r="I10" s="163"/>
      <c r="J10" s="163"/>
      <c r="K10" s="163"/>
      <c r="L10" s="163"/>
      <c r="M10" s="166" t="s">
        <v>0</v>
      </c>
      <c r="N10" s="167"/>
      <c r="O10" s="167"/>
      <c r="P10" s="167"/>
      <c r="Q10" s="167"/>
      <c r="R10" s="168">
        <f>SUM(N10:Q10)</f>
        <v>0</v>
      </c>
    </row>
    <row r="11" spans="1:19" s="144" customFormat="1" ht="15.75" x14ac:dyDescent="0.25">
      <c r="A11" s="489" t="s">
        <v>249</v>
      </c>
      <c r="B11" s="159"/>
      <c r="C11" s="160"/>
      <c r="D11" s="663"/>
      <c r="E11" s="163"/>
      <c r="F11" s="164"/>
      <c r="G11" s="165"/>
      <c r="H11" s="163"/>
      <c r="I11" s="163"/>
      <c r="J11" s="163"/>
      <c r="K11" s="163"/>
      <c r="L11" s="163"/>
      <c r="M11" s="166"/>
      <c r="N11" s="167"/>
      <c r="O11" s="167"/>
      <c r="P11" s="167"/>
      <c r="Q11" s="167"/>
      <c r="R11" s="168"/>
    </row>
    <row r="12" spans="1:19" s="144" customFormat="1" ht="15.75" x14ac:dyDescent="0.25">
      <c r="A12" s="667"/>
      <c r="B12" s="170"/>
      <c r="C12" s="160"/>
      <c r="D12" s="663"/>
      <c r="E12" s="171"/>
      <c r="F12" s="164"/>
      <c r="G12" s="165"/>
      <c r="H12" s="163"/>
      <c r="I12" s="163"/>
      <c r="J12" s="163"/>
      <c r="K12" s="163"/>
      <c r="L12" s="163"/>
      <c r="M12" s="166" t="s">
        <v>30</v>
      </c>
      <c r="N12" s="167"/>
      <c r="O12" s="167"/>
      <c r="P12" s="167"/>
      <c r="Q12" s="167"/>
      <c r="R12" s="168"/>
    </row>
    <row r="13" spans="1:19" s="144" customFormat="1" ht="15.75" x14ac:dyDescent="0.25">
      <c r="A13" s="667"/>
      <c r="B13" s="170"/>
      <c r="C13" s="160"/>
      <c r="D13" s="663"/>
      <c r="E13" s="171"/>
      <c r="F13" s="164"/>
      <c r="G13" s="165"/>
      <c r="H13" s="163"/>
      <c r="I13" s="163"/>
      <c r="J13" s="163"/>
      <c r="K13" s="163"/>
      <c r="L13" s="163"/>
      <c r="M13" s="166" t="s">
        <v>31</v>
      </c>
      <c r="N13" s="167"/>
      <c r="O13" s="167"/>
      <c r="P13" s="167"/>
      <c r="Q13" s="167"/>
      <c r="R13" s="168"/>
    </row>
    <row r="14" spans="1:19" s="144" customFormat="1" ht="15.75" x14ac:dyDescent="0.25">
      <c r="A14" s="667"/>
      <c r="B14" s="170"/>
      <c r="C14" s="160"/>
      <c r="D14" s="663"/>
      <c r="E14" s="171"/>
      <c r="F14" s="164"/>
      <c r="G14" s="165"/>
      <c r="H14" s="163"/>
      <c r="I14" s="163"/>
      <c r="J14" s="163"/>
      <c r="K14" s="163"/>
      <c r="L14" s="163"/>
      <c r="M14" s="166" t="s">
        <v>32</v>
      </c>
      <c r="N14" s="167"/>
      <c r="O14" s="167"/>
      <c r="P14" s="167"/>
      <c r="Q14" s="167"/>
      <c r="R14" s="168"/>
    </row>
    <row r="15" spans="1:19" s="144" customFormat="1" ht="15.75" x14ac:dyDescent="0.25">
      <c r="A15" s="667"/>
      <c r="B15" s="170"/>
      <c r="C15" s="160"/>
      <c r="D15" s="663"/>
      <c r="E15" s="171"/>
      <c r="F15" s="164"/>
      <c r="G15" s="165"/>
      <c r="H15" s="163"/>
      <c r="I15" s="163"/>
      <c r="J15" s="163"/>
      <c r="K15" s="163"/>
      <c r="L15" s="163"/>
      <c r="M15" s="166"/>
      <c r="N15" s="167"/>
      <c r="O15" s="172"/>
      <c r="P15" s="167"/>
      <c r="Q15" s="167"/>
      <c r="R15" s="168"/>
    </row>
    <row r="16" spans="1:19" s="144" customFormat="1" ht="15.75" x14ac:dyDescent="0.25">
      <c r="A16" s="667"/>
      <c r="B16" s="170"/>
      <c r="C16" s="160"/>
      <c r="D16" s="663"/>
      <c r="E16" s="171"/>
      <c r="F16" s="164"/>
      <c r="G16" s="165"/>
      <c r="H16" s="163"/>
      <c r="I16" s="163"/>
      <c r="J16" s="163"/>
      <c r="K16" s="163"/>
      <c r="L16" s="163"/>
      <c r="M16" s="166"/>
      <c r="N16" s="167"/>
      <c r="O16" s="167"/>
      <c r="P16" s="167"/>
      <c r="Q16" s="167"/>
      <c r="R16" s="168"/>
    </row>
    <row r="17" spans="1:20" s="144" customFormat="1" ht="13.5" customHeight="1" x14ac:dyDescent="0.25">
      <c r="A17" s="140" t="s">
        <v>250</v>
      </c>
      <c r="B17" s="140"/>
      <c r="C17" s="173"/>
      <c r="D17" s="174"/>
      <c r="E17" s="126"/>
      <c r="F17" s="127"/>
      <c r="G17" s="127"/>
      <c r="H17" s="174"/>
      <c r="I17" s="171"/>
      <c r="J17" s="174"/>
      <c r="K17" s="171"/>
      <c r="L17" s="174"/>
      <c r="M17" s="171"/>
      <c r="N17" s="175"/>
      <c r="O17" s="175"/>
      <c r="P17" s="175"/>
      <c r="Q17" s="175"/>
      <c r="R17" s="175"/>
    </row>
    <row r="18" spans="1:20" s="144" customFormat="1" ht="13.5" customHeight="1" x14ac:dyDescent="0.25">
      <c r="A18" s="140" t="s">
        <v>49</v>
      </c>
      <c r="B18" s="140"/>
      <c r="C18" s="173"/>
      <c r="D18" s="174"/>
      <c r="E18" s="126"/>
      <c r="F18" s="127"/>
      <c r="G18" s="127"/>
      <c r="H18" s="174"/>
      <c r="I18" s="171"/>
      <c r="J18" s="174"/>
      <c r="K18" s="171"/>
      <c r="L18" s="174"/>
      <c r="M18" s="171"/>
      <c r="N18" s="175"/>
      <c r="O18" s="175"/>
      <c r="P18" s="175"/>
      <c r="Q18" s="175"/>
      <c r="R18" s="175"/>
    </row>
    <row r="19" spans="1:20" s="144" customFormat="1" ht="13.5" customHeight="1" x14ac:dyDescent="0.25">
      <c r="A19" s="136"/>
      <c r="B19" s="137"/>
      <c r="C19" s="173"/>
      <c r="D19" s="174"/>
      <c r="E19" s="126"/>
      <c r="F19" s="127"/>
      <c r="G19" s="127"/>
      <c r="H19" s="174"/>
      <c r="I19" s="171"/>
      <c r="J19" s="174"/>
      <c r="K19" s="171"/>
      <c r="L19" s="174"/>
      <c r="M19" s="171"/>
      <c r="N19" s="175"/>
      <c r="O19" s="175"/>
      <c r="P19" s="175"/>
      <c r="Q19" s="175"/>
      <c r="R19" s="175"/>
    </row>
    <row r="20" spans="1:20" s="144" customFormat="1" ht="13.5" customHeight="1" x14ac:dyDescent="0.25">
      <c r="A20" s="876" t="s">
        <v>397</v>
      </c>
      <c r="B20" s="877"/>
      <c r="C20" s="138"/>
      <c r="D20" s="139"/>
      <c r="E20" s="140" t="s">
        <v>33</v>
      </c>
      <c r="F20" s="140"/>
      <c r="G20" s="140"/>
      <c r="H20" s="140"/>
      <c r="I20" s="140"/>
      <c r="J20" s="140"/>
      <c r="K20" s="140"/>
      <c r="L20" s="140"/>
      <c r="M20" s="141" t="s">
        <v>40</v>
      </c>
      <c r="N20" s="142"/>
      <c r="O20" s="142"/>
      <c r="P20" s="142"/>
      <c r="Q20" s="142"/>
      <c r="R20" s="142">
        <f>+R21+R22+R23</f>
        <v>75318</v>
      </c>
    </row>
    <row r="21" spans="1:20" s="144" customFormat="1" ht="13.5" customHeight="1" x14ac:dyDescent="0.25">
      <c r="A21" s="136"/>
      <c r="B21" s="137"/>
      <c r="C21" s="176"/>
      <c r="D21" s="139"/>
      <c r="E21" s="140"/>
      <c r="F21" s="140"/>
      <c r="G21" s="140"/>
      <c r="H21" s="140"/>
      <c r="I21" s="140"/>
      <c r="J21" s="140"/>
      <c r="K21" s="140"/>
      <c r="L21" s="140"/>
      <c r="M21" s="141" t="s">
        <v>30</v>
      </c>
      <c r="N21" s="142"/>
      <c r="O21" s="142"/>
      <c r="P21" s="142"/>
      <c r="Q21" s="142"/>
      <c r="R21" s="142">
        <v>710</v>
      </c>
    </row>
    <row r="22" spans="1:20" s="144" customFormat="1" ht="13.5" customHeight="1" x14ac:dyDescent="0.25">
      <c r="A22" s="136"/>
      <c r="B22" s="137"/>
      <c r="C22" s="176"/>
      <c r="D22" s="139"/>
      <c r="E22" s="140"/>
      <c r="F22" s="140"/>
      <c r="G22" s="140"/>
      <c r="H22" s="140"/>
      <c r="I22" s="140"/>
      <c r="J22" s="140"/>
      <c r="K22" s="140"/>
      <c r="L22" s="140"/>
      <c r="M22" s="141" t="s">
        <v>31</v>
      </c>
      <c r="N22" s="142"/>
      <c r="O22" s="142"/>
      <c r="P22" s="142"/>
      <c r="Q22" s="142"/>
      <c r="R22" s="142">
        <v>12590</v>
      </c>
    </row>
    <row r="23" spans="1:20" s="144" customFormat="1" ht="13.5" customHeight="1" x14ac:dyDescent="0.25">
      <c r="A23" s="136"/>
      <c r="B23" s="137"/>
      <c r="C23" s="176"/>
      <c r="D23" s="139"/>
      <c r="E23" s="140"/>
      <c r="F23" s="140"/>
      <c r="G23" s="140"/>
      <c r="H23" s="140"/>
      <c r="I23" s="140"/>
      <c r="J23" s="140"/>
      <c r="K23" s="140"/>
      <c r="L23" s="140"/>
      <c r="M23" s="141" t="s">
        <v>32</v>
      </c>
      <c r="N23" s="142"/>
      <c r="O23" s="142"/>
      <c r="P23" s="142"/>
      <c r="Q23" s="142"/>
      <c r="R23" s="142">
        <v>62018</v>
      </c>
    </row>
    <row r="24" spans="1:20" s="144" customFormat="1" ht="13.5" customHeight="1" x14ac:dyDescent="0.25">
      <c r="A24" s="136"/>
      <c r="B24" s="137"/>
      <c r="C24" s="176"/>
      <c r="D24" s="139"/>
      <c r="E24" s="140"/>
      <c r="F24" s="140"/>
      <c r="G24" s="140"/>
      <c r="H24" s="140"/>
      <c r="I24" s="140"/>
      <c r="J24" s="140"/>
      <c r="K24" s="140"/>
      <c r="L24" s="140"/>
      <c r="M24" s="141"/>
      <c r="N24" s="142"/>
      <c r="O24" s="142"/>
      <c r="P24" s="142"/>
      <c r="Q24" s="142"/>
      <c r="R24" s="142"/>
    </row>
    <row r="25" spans="1:20" s="447" customFormat="1" ht="13.5" customHeight="1" x14ac:dyDescent="0.25">
      <c r="A25" s="102" t="s">
        <v>398</v>
      </c>
      <c r="B25" s="102"/>
      <c r="C25" s="176"/>
      <c r="D25" s="100"/>
      <c r="E25" s="102" t="s">
        <v>33</v>
      </c>
      <c r="F25" s="98"/>
      <c r="G25" s="98"/>
      <c r="H25" s="180"/>
      <c r="I25" s="684">
        <f>+I31+I47+I54+I70+I77+I92+I108</f>
        <v>870800</v>
      </c>
      <c r="J25" s="684">
        <f>+J31+J47+J54+J70+J77+J92+J108</f>
        <v>502900</v>
      </c>
      <c r="K25" s="97"/>
      <c r="L25" s="684">
        <v>1373700</v>
      </c>
      <c r="M25" s="103" t="s">
        <v>32</v>
      </c>
      <c r="N25" s="104"/>
      <c r="O25" s="684">
        <f>O31+O47+O54+O70+O77+O92+O108+O139</f>
        <v>18868</v>
      </c>
      <c r="P25" s="684">
        <f>+P31+P47+P54+P70+P77+P92+P108</f>
        <v>6802</v>
      </c>
      <c r="Q25" s="104"/>
      <c r="R25" s="743">
        <f>R28+R108+R139</f>
        <v>25670</v>
      </c>
      <c r="T25" s="742"/>
    </row>
    <row r="26" spans="1:20" s="144" customFormat="1" ht="13.5" customHeight="1" x14ac:dyDescent="0.25">
      <c r="A26" s="179"/>
      <c r="B26" s="178"/>
      <c r="C26" s="176"/>
      <c r="D26" s="100"/>
      <c r="E26" s="100"/>
      <c r="F26" s="98"/>
      <c r="G26" s="98"/>
      <c r="H26" s="97"/>
      <c r="I26" s="97"/>
      <c r="J26" s="97"/>
      <c r="K26" s="97"/>
      <c r="L26" s="97"/>
      <c r="M26" s="101"/>
      <c r="N26" s="97"/>
      <c r="O26" s="97"/>
      <c r="P26" s="97"/>
      <c r="Q26" s="97"/>
      <c r="R26" s="97"/>
    </row>
    <row r="27" spans="1:20" s="144" customFormat="1" ht="13.5" customHeight="1" x14ac:dyDescent="0.25">
      <c r="A27" s="179"/>
      <c r="B27" s="178"/>
      <c r="C27" s="176"/>
      <c r="D27" s="100"/>
      <c r="E27" s="100"/>
      <c r="F27" s="98"/>
      <c r="G27" s="98"/>
      <c r="H27" s="97"/>
      <c r="I27" s="97"/>
      <c r="J27" s="97"/>
      <c r="K27" s="97"/>
      <c r="L27" s="97"/>
      <c r="M27" s="101"/>
      <c r="N27" s="97"/>
      <c r="O27" s="97"/>
      <c r="P27" s="97"/>
      <c r="Q27" s="97"/>
      <c r="R27" s="97"/>
    </row>
    <row r="28" spans="1:20" s="144" customFormat="1" ht="13.5" customHeight="1" x14ac:dyDescent="0.25">
      <c r="A28" s="179"/>
      <c r="B28" s="184" t="s">
        <v>596</v>
      </c>
      <c r="C28" s="176"/>
      <c r="D28" s="100"/>
      <c r="E28" s="102" t="s">
        <v>33</v>
      </c>
      <c r="F28" s="185"/>
      <c r="G28" s="185"/>
      <c r="H28" s="104"/>
      <c r="I28" s="104">
        <f>I31+I47+I54+I70+I77+I92</f>
        <v>696300</v>
      </c>
      <c r="J28" s="104">
        <f>J31+J47+J54+J70+J77+J92</f>
        <v>464700</v>
      </c>
      <c r="K28" s="104"/>
      <c r="L28" s="104">
        <f>L31+L47+L54+L70+L77+L92</f>
        <v>1161000</v>
      </c>
      <c r="M28" s="104"/>
      <c r="N28" s="104"/>
      <c r="O28" s="104">
        <f>O31+O47+O54+O70+O77+O92</f>
        <v>9361</v>
      </c>
      <c r="P28" s="104">
        <f>P31+P47+P54+P70+P77+P92</f>
        <v>6240</v>
      </c>
      <c r="Q28" s="104"/>
      <c r="R28" s="104">
        <f>R31+R47+R54+R70+R77+R92</f>
        <v>15601</v>
      </c>
    </row>
    <row r="29" spans="1:20" s="144" customFormat="1" ht="13.5" customHeight="1" x14ac:dyDescent="0.25">
      <c r="A29" s="179"/>
      <c r="B29" s="178"/>
      <c r="C29" s="176"/>
      <c r="D29" s="100"/>
      <c r="E29" s="100"/>
      <c r="F29" s="98"/>
      <c r="G29" s="98"/>
      <c r="H29" s="97"/>
      <c r="I29" s="97"/>
      <c r="J29" s="97"/>
      <c r="K29" s="97"/>
      <c r="L29" s="97"/>
      <c r="M29" s="101"/>
      <c r="N29" s="97"/>
      <c r="O29" s="97"/>
      <c r="P29" s="97"/>
      <c r="Q29" s="97"/>
      <c r="R29" s="97"/>
    </row>
    <row r="30" spans="1:20" s="144" customFormat="1" ht="13.5" customHeight="1" x14ac:dyDescent="0.25">
      <c r="A30" s="179"/>
      <c r="B30" s="178"/>
      <c r="C30" s="176"/>
      <c r="D30" s="100"/>
      <c r="E30" s="100"/>
      <c r="F30" s="98"/>
      <c r="G30" s="98"/>
      <c r="H30" s="97"/>
      <c r="I30" s="97"/>
      <c r="J30" s="97"/>
      <c r="K30" s="97"/>
      <c r="L30" s="97"/>
      <c r="M30" s="101"/>
      <c r="N30" s="97"/>
      <c r="O30" s="97"/>
      <c r="P30" s="97"/>
      <c r="Q30" s="97"/>
      <c r="R30" s="97"/>
    </row>
    <row r="31" spans="1:20" s="144" customFormat="1" ht="13.5" customHeight="1" x14ac:dyDescent="0.25">
      <c r="A31" s="179"/>
      <c r="B31" s="676" t="s">
        <v>559</v>
      </c>
      <c r="C31" s="176"/>
      <c r="D31" s="677" t="s">
        <v>560</v>
      </c>
      <c r="E31" s="102" t="s">
        <v>33</v>
      </c>
      <c r="F31" s="98"/>
      <c r="G31" s="98"/>
      <c r="H31" s="97"/>
      <c r="I31" s="104">
        <f>I33+I37+I42</f>
        <v>445000</v>
      </c>
      <c r="J31" s="104">
        <f>J33+J37+J42</f>
        <v>297500</v>
      </c>
      <c r="K31" s="104"/>
      <c r="L31" s="104">
        <v>742500</v>
      </c>
      <c r="M31" s="101"/>
      <c r="N31" s="97"/>
      <c r="O31" s="104">
        <v>4450</v>
      </c>
      <c r="P31" s="104">
        <v>2975</v>
      </c>
      <c r="Q31" s="104"/>
      <c r="R31" s="104">
        <v>7425</v>
      </c>
    </row>
    <row r="32" spans="1:20" s="144" customFormat="1" ht="13.5" customHeight="1" x14ac:dyDescent="0.25">
      <c r="A32" s="179"/>
      <c r="B32" s="178"/>
      <c r="C32" s="176"/>
      <c r="D32" s="100"/>
      <c r="E32" s="100"/>
      <c r="F32" s="98"/>
      <c r="G32" s="98"/>
      <c r="H32" s="97"/>
      <c r="I32" s="97"/>
      <c r="J32" s="97"/>
      <c r="K32" s="97"/>
      <c r="L32" s="97"/>
      <c r="M32" s="101"/>
      <c r="N32" s="97"/>
      <c r="O32" s="97"/>
      <c r="P32" s="97"/>
      <c r="Q32" s="97"/>
      <c r="R32" s="97"/>
    </row>
    <row r="33" spans="1:18" s="144" customFormat="1" ht="13.5" customHeight="1" x14ac:dyDescent="0.25">
      <c r="A33" s="179"/>
      <c r="B33" s="178"/>
      <c r="C33" s="176"/>
      <c r="D33" s="100"/>
      <c r="E33" s="102" t="s">
        <v>561</v>
      </c>
      <c r="F33" s="98"/>
      <c r="G33" s="98"/>
      <c r="H33" s="97"/>
      <c r="I33" s="104">
        <v>84000</v>
      </c>
      <c r="J33" s="104">
        <v>56500</v>
      </c>
      <c r="K33" s="104"/>
      <c r="L33" s="104">
        <v>140500</v>
      </c>
      <c r="M33" s="101"/>
      <c r="N33" s="97"/>
      <c r="O33" s="104">
        <v>840</v>
      </c>
      <c r="P33" s="104">
        <v>565</v>
      </c>
      <c r="Q33" s="104"/>
      <c r="R33" s="104">
        <v>1405</v>
      </c>
    </row>
    <row r="34" spans="1:18" s="144" customFormat="1" ht="13.5" customHeight="1" x14ac:dyDescent="0.25">
      <c r="A34" s="179"/>
      <c r="B34" s="178"/>
      <c r="C34" s="176"/>
      <c r="D34" s="100"/>
      <c r="E34" s="100"/>
      <c r="F34" s="98"/>
      <c r="G34" s="98"/>
      <c r="H34" s="97"/>
      <c r="I34" s="97"/>
      <c r="J34" s="97"/>
      <c r="K34" s="97"/>
      <c r="L34" s="97"/>
      <c r="M34" s="101"/>
      <c r="N34" s="97"/>
      <c r="O34" s="97"/>
      <c r="P34" s="97"/>
      <c r="Q34" s="97"/>
      <c r="R34" s="97"/>
    </row>
    <row r="35" spans="1:18" s="144" customFormat="1" ht="13.5" customHeight="1" x14ac:dyDescent="0.25">
      <c r="A35" s="177"/>
      <c r="B35" s="676"/>
      <c r="C35" s="176"/>
      <c r="D35" s="677"/>
      <c r="E35" s="139" t="s">
        <v>562</v>
      </c>
      <c r="F35" s="97"/>
      <c r="G35" s="98"/>
      <c r="H35" s="97"/>
      <c r="I35" s="97">
        <v>84000</v>
      </c>
      <c r="J35" s="97">
        <v>56500</v>
      </c>
      <c r="K35" s="97"/>
      <c r="L35" s="97">
        <v>140500</v>
      </c>
      <c r="M35" s="101"/>
      <c r="N35" s="104"/>
      <c r="O35" s="97">
        <v>840</v>
      </c>
      <c r="P35" s="97">
        <v>565</v>
      </c>
      <c r="Q35" s="104"/>
      <c r="R35" s="104">
        <v>1405</v>
      </c>
    </row>
    <row r="36" spans="1:18" s="144" customFormat="1" ht="13.5" customHeight="1" x14ac:dyDescent="0.25">
      <c r="A36" s="177"/>
      <c r="B36" s="184"/>
      <c r="C36" s="176"/>
      <c r="D36" s="100"/>
      <c r="E36" s="139"/>
      <c r="F36" s="97"/>
      <c r="G36" s="98"/>
      <c r="H36" s="97"/>
      <c r="I36" s="97"/>
      <c r="J36" s="97"/>
      <c r="K36" s="97"/>
      <c r="L36" s="97"/>
      <c r="M36" s="101"/>
      <c r="N36" s="104"/>
      <c r="O36" s="104"/>
      <c r="P36" s="104"/>
      <c r="Q36" s="104"/>
      <c r="R36" s="104"/>
    </row>
    <row r="37" spans="1:18" s="144" customFormat="1" ht="13.5" customHeight="1" x14ac:dyDescent="0.25">
      <c r="A37" s="183"/>
      <c r="B37" s="678"/>
      <c r="C37" s="181"/>
      <c r="E37" s="140" t="s">
        <v>281</v>
      </c>
      <c r="F37" s="97"/>
      <c r="G37" s="98"/>
      <c r="H37" s="97"/>
      <c r="I37" s="104">
        <v>183000</v>
      </c>
      <c r="J37" s="104">
        <v>122000</v>
      </c>
      <c r="K37" s="104"/>
      <c r="L37" s="104">
        <v>305000</v>
      </c>
      <c r="M37" s="101"/>
      <c r="N37" s="97"/>
      <c r="O37" s="104">
        <v>1830</v>
      </c>
      <c r="P37" s="104">
        <v>1220</v>
      </c>
      <c r="Q37" s="104"/>
      <c r="R37" s="104">
        <v>3050</v>
      </c>
    </row>
    <row r="38" spans="1:18" s="144" customFormat="1" ht="13.5" customHeight="1" x14ac:dyDescent="0.25">
      <c r="A38" s="179"/>
      <c r="B38" s="361"/>
      <c r="C38" s="176"/>
      <c r="D38" s="135"/>
      <c r="E38" s="139"/>
      <c r="F38" s="97"/>
      <c r="G38" s="98"/>
      <c r="H38" s="97"/>
      <c r="I38" s="97"/>
      <c r="J38" s="97"/>
      <c r="K38" s="97"/>
      <c r="L38" s="97"/>
      <c r="M38" s="101"/>
      <c r="N38" s="97"/>
      <c r="O38" s="97"/>
      <c r="P38" s="97"/>
      <c r="Q38" s="97"/>
      <c r="R38" s="631"/>
    </row>
    <row r="39" spans="1:18" s="144" customFormat="1" ht="13.5" customHeight="1" x14ac:dyDescent="0.25">
      <c r="A39" s="179"/>
      <c r="B39" s="361"/>
      <c r="C39" s="176"/>
      <c r="D39" s="135"/>
      <c r="E39" s="139" t="s">
        <v>563</v>
      </c>
      <c r="F39" s="97"/>
      <c r="G39" s="98"/>
      <c r="H39" s="97"/>
      <c r="I39" s="97">
        <v>91500</v>
      </c>
      <c r="J39" s="97">
        <v>61000</v>
      </c>
      <c r="K39" s="97"/>
      <c r="L39" s="97">
        <f>I39+J39</f>
        <v>152500</v>
      </c>
      <c r="M39" s="101"/>
      <c r="N39" s="97"/>
      <c r="O39" s="97"/>
      <c r="P39" s="97"/>
      <c r="Q39" s="97"/>
      <c r="R39" s="97"/>
    </row>
    <row r="40" spans="1:18" s="144" customFormat="1" ht="13.5" customHeight="1" x14ac:dyDescent="0.25">
      <c r="A40" s="179"/>
      <c r="B40" s="361"/>
      <c r="C40" s="176"/>
      <c r="D40" s="135"/>
      <c r="E40" s="139" t="s">
        <v>564</v>
      </c>
      <c r="F40" s="97"/>
      <c r="G40" s="98"/>
      <c r="H40" s="97"/>
      <c r="I40" s="97">
        <v>91500</v>
      </c>
      <c r="J40" s="97">
        <v>61000</v>
      </c>
      <c r="K40" s="97"/>
      <c r="L40" s="97">
        <f>I40+J40</f>
        <v>152500</v>
      </c>
      <c r="M40" s="101"/>
      <c r="N40" s="97"/>
      <c r="O40" s="97"/>
      <c r="P40" s="97"/>
      <c r="Q40" s="97"/>
      <c r="R40" s="97"/>
    </row>
    <row r="41" spans="1:18" s="144" customFormat="1" ht="13.5" customHeight="1" x14ac:dyDescent="0.25">
      <c r="A41" s="179"/>
      <c r="B41" s="361"/>
      <c r="C41" s="176"/>
      <c r="D41" s="135"/>
      <c r="E41" s="139"/>
      <c r="F41" s="97"/>
      <c r="G41" s="98"/>
      <c r="H41" s="97"/>
      <c r="I41" s="97"/>
      <c r="J41" s="97"/>
      <c r="K41" s="97"/>
      <c r="L41" s="97"/>
      <c r="M41" s="101"/>
      <c r="N41" s="97"/>
      <c r="O41" s="97"/>
      <c r="P41" s="97"/>
      <c r="Q41" s="97"/>
      <c r="R41" s="97"/>
    </row>
    <row r="42" spans="1:18" s="144" customFormat="1" ht="13.5" customHeight="1" x14ac:dyDescent="0.25">
      <c r="A42" s="179"/>
      <c r="B42" s="184"/>
      <c r="C42" s="176"/>
      <c r="D42" s="100"/>
      <c r="E42" s="140" t="s">
        <v>282</v>
      </c>
      <c r="F42" s="104"/>
      <c r="G42" s="185"/>
      <c r="H42" s="104"/>
      <c r="I42" s="104">
        <v>178000</v>
      </c>
      <c r="J42" s="104">
        <v>119000</v>
      </c>
      <c r="K42" s="104"/>
      <c r="L42" s="104">
        <f>J42+I42</f>
        <v>297000</v>
      </c>
      <c r="M42" s="103"/>
      <c r="N42" s="97"/>
      <c r="O42" s="104">
        <v>1780</v>
      </c>
      <c r="P42" s="104">
        <v>1190</v>
      </c>
      <c r="Q42" s="104"/>
      <c r="R42" s="104">
        <v>2970</v>
      </c>
    </row>
    <row r="43" spans="1:18" s="144" customFormat="1" ht="13.5" customHeight="1" x14ac:dyDescent="0.25">
      <c r="A43" s="179"/>
      <c r="B43" s="184"/>
      <c r="C43" s="176"/>
      <c r="D43" s="100"/>
      <c r="E43" s="139"/>
      <c r="F43" s="97"/>
      <c r="G43" s="98"/>
      <c r="H43" s="97"/>
      <c r="I43" s="97"/>
      <c r="J43" s="97"/>
      <c r="K43" s="97"/>
      <c r="L43" s="97"/>
      <c r="M43" s="101"/>
      <c r="N43" s="97"/>
      <c r="O43" s="97"/>
      <c r="P43" s="97"/>
      <c r="Q43" s="97"/>
      <c r="R43" s="97"/>
    </row>
    <row r="44" spans="1:18" s="144" customFormat="1" ht="13.5" customHeight="1" x14ac:dyDescent="0.25">
      <c r="A44" s="179"/>
      <c r="B44" s="184"/>
      <c r="C44" s="176"/>
      <c r="D44" s="100"/>
      <c r="E44" s="139" t="s">
        <v>565</v>
      </c>
      <c r="F44" s="97"/>
      <c r="G44" s="98"/>
      <c r="H44" s="97"/>
      <c r="I44" s="97">
        <v>89000</v>
      </c>
      <c r="J44" s="97">
        <v>59500</v>
      </c>
      <c r="K44" s="97"/>
      <c r="L44" s="97">
        <f>I44+J44</f>
        <v>148500</v>
      </c>
      <c r="M44" s="101"/>
      <c r="N44" s="97"/>
      <c r="O44" s="97">
        <v>890</v>
      </c>
      <c r="P44" s="97">
        <v>595</v>
      </c>
      <c r="Q44" s="97"/>
      <c r="R44" s="97">
        <v>1485</v>
      </c>
    </row>
    <row r="45" spans="1:18" s="144" customFormat="1" ht="13.5" customHeight="1" x14ac:dyDescent="0.25">
      <c r="A45" s="179"/>
      <c r="B45" s="184"/>
      <c r="C45" s="176"/>
      <c r="D45" s="100"/>
      <c r="E45" s="139" t="s">
        <v>566</v>
      </c>
      <c r="F45" s="97"/>
      <c r="G45" s="98"/>
      <c r="H45" s="97"/>
      <c r="I45" s="97">
        <v>89000</v>
      </c>
      <c r="J45" s="97">
        <v>59500</v>
      </c>
      <c r="K45" s="97"/>
      <c r="L45" s="97">
        <f>I45+J45</f>
        <v>148500</v>
      </c>
      <c r="M45" s="101"/>
      <c r="N45" s="97"/>
      <c r="O45" s="97">
        <v>890</v>
      </c>
      <c r="P45" s="97">
        <v>595</v>
      </c>
      <c r="Q45" s="97"/>
      <c r="R45" s="97">
        <v>1485</v>
      </c>
    </row>
    <row r="46" spans="1:18" s="144" customFormat="1" ht="13.5" customHeight="1" x14ac:dyDescent="0.25">
      <c r="A46" s="179"/>
      <c r="B46" s="184"/>
      <c r="C46" s="176"/>
      <c r="D46" s="100"/>
      <c r="E46" s="139"/>
      <c r="F46" s="97"/>
      <c r="G46" s="98"/>
      <c r="H46" s="97"/>
      <c r="I46" s="97"/>
      <c r="J46" s="97"/>
      <c r="K46" s="97"/>
      <c r="L46" s="97"/>
      <c r="M46" s="101"/>
      <c r="N46" s="97"/>
      <c r="O46" s="97"/>
      <c r="P46" s="97"/>
      <c r="Q46" s="97"/>
      <c r="R46" s="97"/>
    </row>
    <row r="47" spans="1:18" s="144" customFormat="1" ht="13.5" customHeight="1" x14ac:dyDescent="0.25">
      <c r="A47" s="179"/>
      <c r="B47" s="676" t="s">
        <v>567</v>
      </c>
      <c r="C47" s="176"/>
      <c r="D47" s="677" t="s">
        <v>560</v>
      </c>
      <c r="E47" s="102" t="s">
        <v>33</v>
      </c>
      <c r="F47" s="97"/>
      <c r="G47" s="98"/>
      <c r="H47" s="97"/>
      <c r="I47" s="104">
        <v>15000</v>
      </c>
      <c r="J47" s="104">
        <v>10000</v>
      </c>
      <c r="K47" s="97"/>
      <c r="L47" s="104">
        <v>25000</v>
      </c>
      <c r="M47" s="103"/>
      <c r="N47" s="104"/>
      <c r="O47" s="104">
        <f>+O49</f>
        <v>180</v>
      </c>
      <c r="P47" s="104">
        <f>+P49</f>
        <v>120</v>
      </c>
      <c r="Q47" s="104"/>
      <c r="R47" s="104">
        <v>300</v>
      </c>
    </row>
    <row r="48" spans="1:18" s="144" customFormat="1" ht="13.5" customHeight="1" x14ac:dyDescent="0.25">
      <c r="A48" s="179"/>
      <c r="B48" s="184"/>
      <c r="C48" s="176"/>
      <c r="D48" s="100"/>
      <c r="E48" s="139"/>
      <c r="F48" s="97"/>
      <c r="G48" s="98"/>
      <c r="H48" s="97"/>
      <c r="I48" s="97"/>
      <c r="J48" s="97"/>
      <c r="K48" s="97"/>
      <c r="L48" s="97"/>
      <c r="M48" s="101"/>
      <c r="N48" s="97"/>
      <c r="O48" s="97"/>
      <c r="P48" s="97"/>
      <c r="Q48" s="97"/>
      <c r="R48" s="97"/>
    </row>
    <row r="49" spans="1:18" s="144" customFormat="1" ht="13.5" customHeight="1" x14ac:dyDescent="0.25">
      <c r="A49" s="179"/>
      <c r="B49" s="184"/>
      <c r="C49" s="176"/>
      <c r="D49" s="100"/>
      <c r="E49" s="139" t="s">
        <v>281</v>
      </c>
      <c r="F49" s="97"/>
      <c r="G49" s="98"/>
      <c r="H49" s="97"/>
      <c r="I49" s="97">
        <v>15000</v>
      </c>
      <c r="J49" s="97">
        <v>10000</v>
      </c>
      <c r="K49" s="97"/>
      <c r="L49" s="97">
        <f>J49+I49</f>
        <v>25000</v>
      </c>
      <c r="M49" s="101"/>
      <c r="N49" s="97"/>
      <c r="O49" s="97">
        <v>180</v>
      </c>
      <c r="P49" s="97">
        <v>120</v>
      </c>
      <c r="Q49" s="97"/>
      <c r="R49" s="97">
        <v>300</v>
      </c>
    </row>
    <row r="50" spans="1:18" s="144" customFormat="1" ht="13.5" customHeight="1" x14ac:dyDescent="0.25">
      <c r="A50" s="179"/>
      <c r="B50" s="184"/>
      <c r="C50" s="176"/>
      <c r="D50" s="100"/>
      <c r="E50" s="139"/>
      <c r="F50" s="97"/>
      <c r="G50" s="98"/>
      <c r="H50" s="97"/>
      <c r="I50" s="97"/>
      <c r="J50" s="97"/>
      <c r="K50" s="97"/>
      <c r="L50" s="97"/>
      <c r="M50" s="101"/>
      <c r="N50" s="97"/>
      <c r="O50" s="97"/>
      <c r="P50" s="97"/>
      <c r="Q50" s="97"/>
      <c r="R50" s="97"/>
    </row>
    <row r="51" spans="1:18" s="144" customFormat="1" ht="13.5" customHeight="1" x14ac:dyDescent="0.25">
      <c r="A51" s="179"/>
      <c r="B51" s="184"/>
      <c r="C51" s="176"/>
      <c r="D51" s="100"/>
      <c r="E51" s="139" t="s">
        <v>563</v>
      </c>
      <c r="F51" s="97"/>
      <c r="G51" s="98"/>
      <c r="H51" s="97"/>
      <c r="I51" s="97">
        <f>I49/2</f>
        <v>7500</v>
      </c>
      <c r="J51" s="97">
        <v>5000</v>
      </c>
      <c r="K51" s="97"/>
      <c r="L51" s="97">
        <f>I51+J51</f>
        <v>12500</v>
      </c>
      <c r="M51" s="101"/>
      <c r="N51" s="97"/>
      <c r="O51" s="97">
        <v>90</v>
      </c>
      <c r="P51" s="97">
        <v>60</v>
      </c>
      <c r="Q51" s="97"/>
      <c r="R51" s="97">
        <v>150</v>
      </c>
    </row>
    <row r="52" spans="1:18" s="144" customFormat="1" ht="13.5" customHeight="1" x14ac:dyDescent="0.25">
      <c r="A52" s="179"/>
      <c r="B52" s="184"/>
      <c r="C52" s="176"/>
      <c r="D52" s="100"/>
      <c r="E52" s="139" t="s">
        <v>564</v>
      </c>
      <c r="F52" s="97"/>
      <c r="G52" s="98"/>
      <c r="H52" s="97"/>
      <c r="I52" s="97">
        <v>7500</v>
      </c>
      <c r="J52" s="97">
        <v>5000</v>
      </c>
      <c r="K52" s="97"/>
      <c r="L52" s="97">
        <f>I52+J52</f>
        <v>12500</v>
      </c>
      <c r="M52" s="101"/>
      <c r="N52" s="97"/>
      <c r="O52" s="97">
        <v>90</v>
      </c>
      <c r="P52" s="97">
        <v>60</v>
      </c>
      <c r="Q52" s="97"/>
      <c r="R52" s="97">
        <v>150</v>
      </c>
    </row>
    <row r="53" spans="1:18" s="144" customFormat="1" ht="13.5" customHeight="1" x14ac:dyDescent="0.25">
      <c r="A53" s="179"/>
      <c r="B53" s="184"/>
      <c r="C53" s="176"/>
      <c r="D53" s="100"/>
      <c r="E53" s="139"/>
      <c r="F53" s="97"/>
      <c r="G53" s="98"/>
      <c r="H53" s="97"/>
      <c r="I53" s="97"/>
      <c r="J53" s="97"/>
      <c r="K53" s="97"/>
      <c r="L53" s="97"/>
      <c r="M53" s="101"/>
      <c r="N53" s="97"/>
      <c r="O53" s="97"/>
      <c r="P53" s="97"/>
      <c r="Q53" s="97"/>
      <c r="R53" s="97"/>
    </row>
    <row r="54" spans="1:18" s="144" customFormat="1" ht="13.5" customHeight="1" x14ac:dyDescent="0.25">
      <c r="A54" s="179"/>
      <c r="B54" s="676" t="s">
        <v>568</v>
      </c>
      <c r="C54" s="176"/>
      <c r="D54" s="677" t="s">
        <v>560</v>
      </c>
      <c r="E54" s="102" t="s">
        <v>33</v>
      </c>
      <c r="F54" s="97"/>
      <c r="G54" s="98"/>
      <c r="H54" s="97"/>
      <c r="I54" s="104">
        <f>I56+I60+I65</f>
        <v>141300</v>
      </c>
      <c r="J54" s="104">
        <f>J56+J60+J65</f>
        <v>94200</v>
      </c>
      <c r="K54" s="104"/>
      <c r="L54" s="104">
        <f>L56+L60+L65</f>
        <v>235500</v>
      </c>
      <c r="M54" s="103"/>
      <c r="N54" s="104"/>
      <c r="O54" s="104">
        <f>O56+O60+O65</f>
        <v>1696</v>
      </c>
      <c r="P54" s="104">
        <f>P56+P60+P65</f>
        <v>1130</v>
      </c>
      <c r="Q54" s="104"/>
      <c r="R54" s="104">
        <v>2826</v>
      </c>
    </row>
    <row r="55" spans="1:18" s="144" customFormat="1" ht="13.5" customHeight="1" x14ac:dyDescent="0.25">
      <c r="A55" s="179"/>
      <c r="B55" s="676"/>
      <c r="C55" s="176"/>
      <c r="D55" s="101"/>
      <c r="E55" s="102"/>
      <c r="F55" s="97"/>
      <c r="G55" s="98"/>
      <c r="H55" s="97"/>
      <c r="I55" s="97"/>
      <c r="J55" s="97"/>
      <c r="K55" s="97"/>
      <c r="L55" s="97"/>
      <c r="M55" s="101"/>
      <c r="N55" s="97"/>
      <c r="O55" s="97"/>
      <c r="P55" s="97"/>
      <c r="Q55" s="97"/>
      <c r="R55" s="97"/>
    </row>
    <row r="56" spans="1:18" s="144" customFormat="1" ht="13.5" customHeight="1" x14ac:dyDescent="0.25">
      <c r="A56" s="179"/>
      <c r="B56" s="184"/>
      <c r="C56" s="176"/>
      <c r="D56" s="100"/>
      <c r="E56" s="140" t="s">
        <v>292</v>
      </c>
      <c r="F56" s="104"/>
      <c r="G56" s="185"/>
      <c r="H56" s="104"/>
      <c r="I56" s="104">
        <v>22500</v>
      </c>
      <c r="J56" s="104">
        <v>15000</v>
      </c>
      <c r="K56" s="104"/>
      <c r="L56" s="104">
        <f>I56+J56</f>
        <v>37500</v>
      </c>
      <c r="M56" s="103"/>
      <c r="N56" s="104"/>
      <c r="O56" s="104">
        <v>270</v>
      </c>
      <c r="P56" s="104">
        <v>180</v>
      </c>
      <c r="Q56" s="104"/>
      <c r="R56" s="104">
        <v>450</v>
      </c>
    </row>
    <row r="57" spans="1:18" s="144" customFormat="1" ht="13.5" customHeight="1" x14ac:dyDescent="0.25">
      <c r="A57" s="179"/>
      <c r="B57" s="184"/>
      <c r="C57" s="176"/>
      <c r="D57" s="100"/>
      <c r="E57" s="139"/>
      <c r="F57" s="97"/>
      <c r="G57" s="98"/>
      <c r="H57" s="97"/>
      <c r="I57" s="97"/>
      <c r="J57" s="97"/>
      <c r="K57" s="97"/>
      <c r="L57" s="97"/>
      <c r="M57" s="101"/>
      <c r="N57" s="97"/>
      <c r="O57" s="97"/>
      <c r="P57" s="97"/>
      <c r="Q57" s="97"/>
      <c r="R57" s="97"/>
    </row>
    <row r="58" spans="1:18" s="144" customFormat="1" ht="13.5" customHeight="1" x14ac:dyDescent="0.25">
      <c r="A58" s="179"/>
      <c r="B58" s="361"/>
      <c r="C58" s="176"/>
      <c r="D58" s="135"/>
      <c r="E58" s="139" t="s">
        <v>562</v>
      </c>
      <c r="F58" s="97"/>
      <c r="G58" s="98"/>
      <c r="H58" s="97"/>
      <c r="I58" s="97">
        <v>22500</v>
      </c>
      <c r="J58" s="97">
        <v>15000</v>
      </c>
      <c r="K58" s="97"/>
      <c r="L58" s="97">
        <f>I58+J58</f>
        <v>37500</v>
      </c>
      <c r="M58" s="101"/>
      <c r="N58" s="97"/>
      <c r="O58" s="97">
        <v>270</v>
      </c>
      <c r="P58" s="97">
        <v>180</v>
      </c>
      <c r="Q58" s="97"/>
      <c r="R58" s="97">
        <v>450</v>
      </c>
    </row>
    <row r="59" spans="1:18" s="144" customFormat="1" ht="13.5" customHeight="1" x14ac:dyDescent="0.25">
      <c r="A59" s="179"/>
      <c r="B59" s="184"/>
      <c r="C59" s="176"/>
      <c r="D59" s="100"/>
      <c r="E59" s="139"/>
      <c r="F59" s="97"/>
      <c r="G59" s="98"/>
      <c r="H59" s="97"/>
      <c r="I59" s="97"/>
      <c r="J59" s="97"/>
      <c r="K59" s="97"/>
      <c r="L59" s="97"/>
      <c r="M59" s="101"/>
      <c r="N59" s="97"/>
      <c r="O59" s="97"/>
      <c r="P59" s="97"/>
      <c r="Q59" s="97"/>
      <c r="R59" s="97"/>
    </row>
    <row r="60" spans="1:18" s="144" customFormat="1" ht="13.5" customHeight="1" x14ac:dyDescent="0.25">
      <c r="A60" s="179"/>
      <c r="B60" s="678"/>
      <c r="C60" s="176"/>
      <c r="E60" s="140" t="s">
        <v>281</v>
      </c>
      <c r="F60" s="104"/>
      <c r="G60" s="185"/>
      <c r="H60" s="104"/>
      <c r="I60" s="104">
        <v>75000</v>
      </c>
      <c r="J60" s="104">
        <v>50000</v>
      </c>
      <c r="K60" s="104"/>
      <c r="L60" s="104">
        <v>125000</v>
      </c>
      <c r="M60" s="103"/>
      <c r="N60" s="104"/>
      <c r="O60" s="104">
        <v>900</v>
      </c>
      <c r="P60" s="104">
        <v>600</v>
      </c>
      <c r="Q60" s="104"/>
      <c r="R60" s="104">
        <v>1500</v>
      </c>
    </row>
    <row r="61" spans="1:18" s="144" customFormat="1" ht="13.5" customHeight="1" x14ac:dyDescent="0.25">
      <c r="A61" s="179"/>
      <c r="B61" s="361"/>
      <c r="C61" s="176"/>
      <c r="D61" s="135"/>
      <c r="E61" s="139"/>
      <c r="F61" s="97"/>
      <c r="G61" s="98"/>
      <c r="H61" s="97"/>
      <c r="I61" s="97"/>
      <c r="J61" s="97"/>
      <c r="K61" s="97"/>
      <c r="L61" s="97"/>
      <c r="M61" s="101"/>
      <c r="N61" s="97"/>
      <c r="O61" s="97"/>
      <c r="P61" s="97"/>
      <c r="Q61" s="97"/>
      <c r="R61" s="97"/>
    </row>
    <row r="62" spans="1:18" s="144" customFormat="1" ht="13.5" customHeight="1" x14ac:dyDescent="0.25">
      <c r="A62" s="179"/>
      <c r="B62" s="361"/>
      <c r="C62" s="176"/>
      <c r="D62" s="135"/>
      <c r="E62" s="139" t="s">
        <v>563</v>
      </c>
      <c r="F62" s="97"/>
      <c r="G62" s="98"/>
      <c r="H62" s="97"/>
      <c r="I62" s="97">
        <v>37500</v>
      </c>
      <c r="J62" s="97">
        <v>25000</v>
      </c>
      <c r="K62" s="97"/>
      <c r="L62" s="97">
        <f>I62+J62</f>
        <v>62500</v>
      </c>
      <c r="M62" s="101"/>
      <c r="N62" s="97"/>
      <c r="O62" s="97">
        <v>450</v>
      </c>
      <c r="P62" s="97">
        <v>300</v>
      </c>
      <c r="Q62" s="97"/>
      <c r="R62" s="97">
        <v>750</v>
      </c>
    </row>
    <row r="63" spans="1:18" s="144" customFormat="1" ht="13.5" customHeight="1" x14ac:dyDescent="0.25">
      <c r="A63" s="179"/>
      <c r="B63" s="361"/>
      <c r="C63" s="176"/>
      <c r="D63" s="135"/>
      <c r="E63" s="139" t="s">
        <v>564</v>
      </c>
      <c r="F63" s="97"/>
      <c r="G63" s="98"/>
      <c r="H63" s="97"/>
      <c r="I63" s="97">
        <v>37500</v>
      </c>
      <c r="J63" s="97">
        <v>25000</v>
      </c>
      <c r="K63" s="97"/>
      <c r="L63" s="97">
        <f>I63+J63</f>
        <v>62500</v>
      </c>
      <c r="M63" s="101"/>
      <c r="N63" s="97"/>
      <c r="O63" s="97">
        <v>450</v>
      </c>
      <c r="P63" s="97">
        <v>300</v>
      </c>
      <c r="Q63" s="97"/>
      <c r="R63" s="97">
        <v>750</v>
      </c>
    </row>
    <row r="64" spans="1:18" s="144" customFormat="1" ht="13.5" customHeight="1" x14ac:dyDescent="0.25">
      <c r="A64" s="179"/>
      <c r="B64" s="361"/>
      <c r="C64" s="176"/>
      <c r="D64" s="135"/>
      <c r="E64" s="139"/>
      <c r="F64" s="97"/>
      <c r="G64" s="98"/>
      <c r="H64" s="97"/>
      <c r="I64" s="97"/>
      <c r="J64" s="97"/>
      <c r="K64" s="97"/>
      <c r="L64" s="97"/>
      <c r="M64" s="101"/>
      <c r="N64" s="97"/>
      <c r="O64" s="97"/>
      <c r="P64" s="97"/>
      <c r="Q64" s="97"/>
      <c r="R64" s="97"/>
    </row>
    <row r="65" spans="1:18" s="144" customFormat="1" ht="13.5" customHeight="1" x14ac:dyDescent="0.25">
      <c r="A65" s="179"/>
      <c r="B65" s="184"/>
      <c r="C65" s="176"/>
      <c r="D65" s="100"/>
      <c r="E65" s="140" t="s">
        <v>282</v>
      </c>
      <c r="F65" s="104"/>
      <c r="G65" s="185"/>
      <c r="H65" s="104"/>
      <c r="I65" s="104">
        <v>43800</v>
      </c>
      <c r="J65" s="104">
        <v>29200</v>
      </c>
      <c r="K65" s="104"/>
      <c r="L65" s="104">
        <f>I65+J65</f>
        <v>73000</v>
      </c>
      <c r="M65" s="103"/>
      <c r="N65" s="104"/>
      <c r="O65" s="104">
        <v>526</v>
      </c>
      <c r="P65" s="104">
        <v>350</v>
      </c>
      <c r="Q65" s="104"/>
      <c r="R65" s="104">
        <v>876</v>
      </c>
    </row>
    <row r="66" spans="1:18" s="144" customFormat="1" ht="13.5" customHeight="1" x14ac:dyDescent="0.25">
      <c r="A66" s="179"/>
      <c r="B66" s="184"/>
      <c r="C66" s="176"/>
      <c r="D66" s="100"/>
      <c r="E66" s="139"/>
      <c r="F66" s="97"/>
      <c r="G66" s="98"/>
      <c r="H66" s="97"/>
      <c r="I66" s="97"/>
      <c r="J66" s="97"/>
      <c r="K66" s="97"/>
      <c r="L66" s="97"/>
      <c r="M66" s="101"/>
      <c r="N66" s="97"/>
      <c r="O66" s="97"/>
      <c r="P66" s="97"/>
      <c r="Q66" s="97"/>
      <c r="R66" s="97"/>
    </row>
    <row r="67" spans="1:18" s="144" customFormat="1" ht="13.5" customHeight="1" x14ac:dyDescent="0.25">
      <c r="A67" s="179"/>
      <c r="B67" s="184"/>
      <c r="C67" s="176"/>
      <c r="D67" s="100"/>
      <c r="E67" s="139" t="s">
        <v>565</v>
      </c>
      <c r="F67" s="97"/>
      <c r="G67" s="98"/>
      <c r="H67" s="97"/>
      <c r="I67" s="97">
        <v>21900</v>
      </c>
      <c r="J67" s="97">
        <v>14600</v>
      </c>
      <c r="K67" s="97"/>
      <c r="L67" s="97">
        <f>I67+J67</f>
        <v>36500</v>
      </c>
      <c r="M67" s="101"/>
      <c r="N67" s="97"/>
      <c r="O67" s="97">
        <v>262</v>
      </c>
      <c r="P67" s="97">
        <v>176</v>
      </c>
      <c r="Q67" s="97"/>
      <c r="R67" s="97">
        <v>438</v>
      </c>
    </row>
    <row r="68" spans="1:18" s="144" customFormat="1" ht="13.5" customHeight="1" x14ac:dyDescent="0.25">
      <c r="A68" s="179"/>
      <c r="B68" s="184"/>
      <c r="C68" s="176"/>
      <c r="D68" s="100"/>
      <c r="E68" s="139" t="s">
        <v>566</v>
      </c>
      <c r="F68" s="97"/>
      <c r="G68" s="98"/>
      <c r="H68" s="97"/>
      <c r="I68" s="97">
        <v>21900</v>
      </c>
      <c r="J68" s="97">
        <v>14600</v>
      </c>
      <c r="K68" s="97"/>
      <c r="L68" s="97">
        <f>I68+J68</f>
        <v>36500</v>
      </c>
      <c r="M68" s="101"/>
      <c r="N68" s="97"/>
      <c r="O68" s="97">
        <v>262</v>
      </c>
      <c r="P68" s="97">
        <v>176</v>
      </c>
      <c r="Q68" s="97"/>
      <c r="R68" s="97">
        <v>438</v>
      </c>
    </row>
    <row r="69" spans="1:18" s="144" customFormat="1" ht="13.5" customHeight="1" x14ac:dyDescent="0.25">
      <c r="A69" s="179"/>
      <c r="B69" s="184"/>
      <c r="C69" s="176"/>
      <c r="D69" s="100"/>
      <c r="E69" s="139"/>
      <c r="F69" s="97"/>
      <c r="G69" s="98"/>
      <c r="H69" s="97"/>
      <c r="I69" s="97"/>
      <c r="J69" s="97"/>
      <c r="K69" s="97"/>
      <c r="L69" s="97"/>
      <c r="M69" s="101"/>
      <c r="N69" s="97"/>
      <c r="O69" s="97"/>
      <c r="P69" s="97"/>
      <c r="Q69" s="97"/>
      <c r="R69" s="97"/>
    </row>
    <row r="70" spans="1:18" s="144" customFormat="1" ht="13.5" customHeight="1" x14ac:dyDescent="0.25">
      <c r="A70" s="179"/>
      <c r="B70" s="676" t="s">
        <v>569</v>
      </c>
      <c r="C70" s="176"/>
      <c r="D70" s="677" t="s">
        <v>560</v>
      </c>
      <c r="E70" s="102" t="s">
        <v>33</v>
      </c>
      <c r="F70" s="97"/>
      <c r="G70" s="98"/>
      <c r="H70" s="97"/>
      <c r="I70" s="104">
        <v>8000</v>
      </c>
      <c r="J70" s="104">
        <v>5000</v>
      </c>
      <c r="K70" s="104"/>
      <c r="L70" s="104">
        <v>13000</v>
      </c>
      <c r="M70" s="103"/>
      <c r="N70" s="104"/>
      <c r="O70" s="104">
        <v>200</v>
      </c>
      <c r="P70" s="104">
        <v>125</v>
      </c>
      <c r="Q70" s="104"/>
      <c r="R70" s="104">
        <v>325</v>
      </c>
    </row>
    <row r="71" spans="1:18" s="144" customFormat="1" ht="13.5" customHeight="1" x14ac:dyDescent="0.25">
      <c r="A71" s="179"/>
      <c r="B71" s="361"/>
      <c r="C71" s="176"/>
      <c r="D71" s="135"/>
      <c r="E71" s="139"/>
      <c r="F71" s="97"/>
      <c r="G71" s="98"/>
      <c r="H71" s="97"/>
      <c r="I71" s="97"/>
      <c r="J71" s="97"/>
      <c r="K71" s="97"/>
      <c r="L71" s="97"/>
      <c r="M71" s="101"/>
      <c r="N71" s="97"/>
      <c r="O71" s="97"/>
      <c r="P71" s="97"/>
      <c r="Q71" s="97"/>
      <c r="R71" s="97"/>
    </row>
    <row r="72" spans="1:18" s="144" customFormat="1" ht="13.5" customHeight="1" x14ac:dyDescent="0.25">
      <c r="A72" s="179"/>
      <c r="B72" s="184"/>
      <c r="C72" s="176"/>
      <c r="D72" s="100"/>
      <c r="E72" s="139" t="s">
        <v>282</v>
      </c>
      <c r="F72" s="97"/>
      <c r="G72" s="98"/>
      <c r="H72" s="97"/>
      <c r="I72" s="97">
        <v>8000</v>
      </c>
      <c r="J72" s="97">
        <v>5000</v>
      </c>
      <c r="K72" s="97"/>
      <c r="L72" s="97">
        <v>13000</v>
      </c>
      <c r="M72" s="101"/>
      <c r="N72" s="97"/>
      <c r="O72" s="97">
        <v>200</v>
      </c>
      <c r="P72" s="97">
        <v>125</v>
      </c>
      <c r="Q72" s="434"/>
      <c r="R72" s="97">
        <v>325</v>
      </c>
    </row>
    <row r="73" spans="1:18" s="144" customFormat="1" ht="13.5" customHeight="1" x14ac:dyDescent="0.25">
      <c r="A73" s="179"/>
      <c r="B73" s="184"/>
      <c r="C73" s="176"/>
      <c r="D73" s="100"/>
      <c r="E73" s="139"/>
      <c r="F73" s="97"/>
      <c r="G73" s="98"/>
      <c r="H73" s="97"/>
      <c r="I73" s="97"/>
      <c r="J73" s="97"/>
      <c r="K73" s="97"/>
      <c r="L73" s="97"/>
      <c r="M73" s="101"/>
      <c r="N73" s="97"/>
      <c r="O73" s="97"/>
      <c r="P73" s="97"/>
      <c r="Q73" s="434"/>
      <c r="R73" s="97"/>
    </row>
    <row r="74" spans="1:18" s="144" customFormat="1" ht="13.5" customHeight="1" x14ac:dyDescent="0.25">
      <c r="A74" s="179"/>
      <c r="B74" s="184"/>
      <c r="C74" s="176"/>
      <c r="D74" s="100"/>
      <c r="E74" s="139" t="s">
        <v>565</v>
      </c>
      <c r="F74" s="97"/>
      <c r="G74" s="98"/>
      <c r="H74" s="97"/>
      <c r="I74" s="97">
        <v>4000</v>
      </c>
      <c r="J74" s="97">
        <v>2500</v>
      </c>
      <c r="K74" s="97"/>
      <c r="L74" s="97">
        <f>I74+J74</f>
        <v>6500</v>
      </c>
      <c r="M74" s="101"/>
      <c r="N74" s="97"/>
      <c r="O74" s="97">
        <v>100</v>
      </c>
      <c r="P74" s="737">
        <v>62.5</v>
      </c>
      <c r="Q74" s="434"/>
      <c r="R74" s="97">
        <f>L74*25</f>
        <v>162500</v>
      </c>
    </row>
    <row r="75" spans="1:18" s="144" customFormat="1" ht="13.5" customHeight="1" x14ac:dyDescent="0.25">
      <c r="A75" s="179"/>
      <c r="B75" s="184"/>
      <c r="C75" s="176"/>
      <c r="D75" s="100"/>
      <c r="E75" s="139" t="s">
        <v>566</v>
      </c>
      <c r="F75" s="97"/>
      <c r="G75" s="98"/>
      <c r="H75" s="97"/>
      <c r="I75" s="97">
        <v>4000</v>
      </c>
      <c r="J75" s="97">
        <v>2500</v>
      </c>
      <c r="K75" s="97"/>
      <c r="L75" s="97">
        <f>I75+J75</f>
        <v>6500</v>
      </c>
      <c r="M75" s="101"/>
      <c r="N75" s="97"/>
      <c r="O75" s="97">
        <v>100</v>
      </c>
      <c r="P75" s="737">
        <v>62.5</v>
      </c>
      <c r="Q75" s="434"/>
      <c r="R75" s="97">
        <f>L75*25</f>
        <v>162500</v>
      </c>
    </row>
    <row r="76" spans="1:18" s="144" customFormat="1" ht="13.5" customHeight="1" x14ac:dyDescent="0.25">
      <c r="A76" s="179"/>
      <c r="B76" s="184"/>
      <c r="C76" s="176"/>
      <c r="D76" s="100"/>
      <c r="E76" s="139"/>
      <c r="F76" s="97"/>
      <c r="G76" s="98"/>
      <c r="H76" s="97"/>
      <c r="I76" s="97"/>
      <c r="J76" s="97"/>
      <c r="K76" s="97"/>
      <c r="L76" s="97"/>
      <c r="M76" s="101"/>
      <c r="N76" s="97"/>
      <c r="O76" s="97"/>
      <c r="P76" s="97"/>
      <c r="Q76" s="97"/>
      <c r="R76" s="97"/>
    </row>
    <row r="77" spans="1:18" s="144" customFormat="1" ht="13.5" customHeight="1" x14ac:dyDescent="0.25">
      <c r="A77" s="179"/>
      <c r="B77" s="676" t="s">
        <v>570</v>
      </c>
      <c r="C77" s="176"/>
      <c r="D77" s="677" t="s">
        <v>560</v>
      </c>
      <c r="E77" s="102" t="s">
        <v>33</v>
      </c>
      <c r="F77" s="97"/>
      <c r="G77" s="98"/>
      <c r="H77" s="97"/>
      <c r="I77" s="104">
        <f t="shared" ref="I77:J77" si="0">I79+I83+I88</f>
        <v>66000</v>
      </c>
      <c r="J77" s="104">
        <f t="shared" si="0"/>
        <v>44000</v>
      </c>
      <c r="K77" s="104"/>
      <c r="L77" s="104">
        <f>L79+L83+L88</f>
        <v>110000</v>
      </c>
      <c r="M77" s="104"/>
      <c r="N77" s="104"/>
      <c r="O77" s="104">
        <v>2310</v>
      </c>
      <c r="P77" s="104">
        <v>1540</v>
      </c>
      <c r="Q77" s="104"/>
      <c r="R77" s="104">
        <v>3850</v>
      </c>
    </row>
    <row r="78" spans="1:18" s="144" customFormat="1" ht="13.5" customHeight="1" x14ac:dyDescent="0.25">
      <c r="A78" s="179"/>
      <c r="B78" s="676"/>
      <c r="C78" s="176"/>
      <c r="D78" s="101"/>
      <c r="E78" s="102"/>
      <c r="F78" s="97"/>
      <c r="G78" s="98"/>
      <c r="H78" s="97"/>
      <c r="I78" s="97"/>
      <c r="J78" s="97"/>
      <c r="K78" s="97"/>
      <c r="L78" s="97"/>
      <c r="M78" s="101"/>
      <c r="N78" s="97"/>
      <c r="O78" s="97"/>
      <c r="P78" s="97"/>
      <c r="Q78" s="97"/>
      <c r="R78" s="97"/>
    </row>
    <row r="79" spans="1:18" s="144" customFormat="1" ht="13.5" customHeight="1" x14ac:dyDescent="0.25">
      <c r="A79" s="179"/>
      <c r="B79" s="184"/>
      <c r="C79" s="176"/>
      <c r="D79" s="100"/>
      <c r="E79" s="139" t="s">
        <v>292</v>
      </c>
      <c r="F79" s="97"/>
      <c r="G79" s="98"/>
      <c r="H79" s="97"/>
      <c r="I79" s="97">
        <v>24000</v>
      </c>
      <c r="J79" s="97">
        <v>16000</v>
      </c>
      <c r="K79" s="97"/>
      <c r="L79" s="97">
        <v>40000</v>
      </c>
      <c r="M79" s="101"/>
      <c r="N79" s="97"/>
      <c r="O79" s="97">
        <v>840</v>
      </c>
      <c r="P79" s="97">
        <v>560</v>
      </c>
      <c r="Q79" s="97"/>
      <c r="R79" s="97">
        <v>1400</v>
      </c>
    </row>
    <row r="80" spans="1:18" s="144" customFormat="1" ht="13.5" customHeight="1" x14ac:dyDescent="0.25">
      <c r="A80" s="179"/>
      <c r="B80" s="184"/>
      <c r="C80" s="176"/>
      <c r="D80" s="100"/>
      <c r="E80" s="139"/>
      <c r="F80" s="97"/>
      <c r="G80" s="98"/>
      <c r="H80" s="97"/>
      <c r="I80" s="97"/>
      <c r="J80" s="97"/>
      <c r="K80" s="97"/>
      <c r="L80" s="97"/>
      <c r="M80" s="101"/>
      <c r="N80" s="97"/>
      <c r="O80" s="97"/>
      <c r="P80" s="97"/>
      <c r="Q80" s="97"/>
      <c r="R80" s="97"/>
    </row>
    <row r="81" spans="1:18" s="144" customFormat="1" ht="13.5" customHeight="1" x14ac:dyDescent="0.25">
      <c r="A81" s="179"/>
      <c r="B81" s="361"/>
      <c r="C81" s="176"/>
      <c r="D81" s="135"/>
      <c r="E81" s="139" t="s">
        <v>562</v>
      </c>
      <c r="F81" s="97"/>
      <c r="G81" s="98"/>
      <c r="H81" s="97"/>
      <c r="I81" s="97">
        <v>24000</v>
      </c>
      <c r="J81" s="97">
        <v>16000</v>
      </c>
      <c r="K81" s="97"/>
      <c r="L81" s="97">
        <v>40000</v>
      </c>
      <c r="M81" s="101"/>
      <c r="N81" s="97"/>
      <c r="O81" s="97">
        <v>840</v>
      </c>
      <c r="P81" s="97">
        <v>560</v>
      </c>
      <c r="Q81" s="97"/>
      <c r="R81" s="97">
        <v>1400</v>
      </c>
    </row>
    <row r="82" spans="1:18" s="144" customFormat="1" ht="13.5" customHeight="1" x14ac:dyDescent="0.25">
      <c r="A82" s="179"/>
      <c r="B82" s="184"/>
      <c r="C82" s="176"/>
      <c r="D82" s="100"/>
      <c r="E82" s="139"/>
      <c r="F82" s="97"/>
      <c r="G82" s="98"/>
      <c r="H82" s="97"/>
      <c r="I82" s="97"/>
      <c r="J82" s="97"/>
      <c r="K82" s="97"/>
      <c r="L82" s="97"/>
      <c r="M82" s="101"/>
      <c r="N82" s="97"/>
      <c r="O82" s="97"/>
      <c r="P82" s="97"/>
      <c r="Q82" s="97"/>
      <c r="R82" s="97"/>
    </row>
    <row r="83" spans="1:18" s="144" customFormat="1" ht="13.5" customHeight="1" x14ac:dyDescent="0.25">
      <c r="A83" s="179"/>
      <c r="B83" s="678"/>
      <c r="C83" s="176"/>
      <c r="E83" s="139" t="s">
        <v>281</v>
      </c>
      <c r="F83" s="97"/>
      <c r="G83" s="98"/>
      <c r="H83" s="97"/>
      <c r="I83" s="97">
        <v>30000</v>
      </c>
      <c r="J83" s="97">
        <v>20000</v>
      </c>
      <c r="K83" s="97"/>
      <c r="L83" s="97">
        <v>50000</v>
      </c>
      <c r="M83" s="101"/>
      <c r="N83" s="97"/>
      <c r="O83" s="97">
        <v>1050</v>
      </c>
      <c r="P83" s="97">
        <v>700</v>
      </c>
      <c r="Q83" s="97"/>
      <c r="R83" s="97">
        <v>1750</v>
      </c>
    </row>
    <row r="84" spans="1:18" s="144" customFormat="1" ht="13.5" customHeight="1" x14ac:dyDescent="0.25">
      <c r="A84" s="179"/>
      <c r="B84" s="361"/>
      <c r="C84" s="176"/>
      <c r="D84" s="135"/>
      <c r="E84" s="139"/>
      <c r="F84" s="97"/>
      <c r="G84" s="98"/>
      <c r="H84" s="97"/>
      <c r="I84" s="97"/>
      <c r="J84" s="97"/>
      <c r="K84" s="97"/>
      <c r="L84" s="97"/>
      <c r="M84" s="101"/>
      <c r="N84" s="97"/>
      <c r="O84" s="97"/>
      <c r="P84" s="97"/>
      <c r="Q84" s="97"/>
      <c r="R84" s="97"/>
    </row>
    <row r="85" spans="1:18" s="144" customFormat="1" ht="13.5" customHeight="1" x14ac:dyDescent="0.25">
      <c r="A85" s="179"/>
      <c r="B85" s="361"/>
      <c r="C85" s="176"/>
      <c r="D85" s="135"/>
      <c r="E85" s="139" t="s">
        <v>563</v>
      </c>
      <c r="F85" s="97"/>
      <c r="G85" s="98"/>
      <c r="H85" s="97"/>
      <c r="I85" s="97">
        <v>15000</v>
      </c>
      <c r="J85" s="97">
        <v>10000</v>
      </c>
      <c r="K85" s="97"/>
      <c r="L85" s="97">
        <v>25000</v>
      </c>
      <c r="M85" s="101"/>
      <c r="N85" s="97"/>
      <c r="O85" s="97">
        <v>525</v>
      </c>
      <c r="P85" s="97">
        <v>350</v>
      </c>
      <c r="Q85" s="97"/>
      <c r="R85" s="97">
        <v>875</v>
      </c>
    </row>
    <row r="86" spans="1:18" s="144" customFormat="1" ht="13.5" customHeight="1" x14ac:dyDescent="0.25">
      <c r="A86" s="179"/>
      <c r="B86" s="361"/>
      <c r="C86" s="176"/>
      <c r="D86" s="135"/>
      <c r="E86" s="139" t="s">
        <v>564</v>
      </c>
      <c r="F86" s="97"/>
      <c r="G86" s="98"/>
      <c r="H86" s="97"/>
      <c r="I86" s="97">
        <v>15000</v>
      </c>
      <c r="J86" s="97">
        <v>10000</v>
      </c>
      <c r="K86" s="97"/>
      <c r="L86" s="97">
        <v>25000</v>
      </c>
      <c r="M86" s="101"/>
      <c r="N86" s="97"/>
      <c r="O86" s="97">
        <v>525</v>
      </c>
      <c r="P86" s="97">
        <v>350</v>
      </c>
      <c r="Q86" s="97"/>
      <c r="R86" s="97">
        <v>875</v>
      </c>
    </row>
    <row r="87" spans="1:18" s="144" customFormat="1" ht="13.5" customHeight="1" x14ac:dyDescent="0.25">
      <c r="A87" s="179"/>
      <c r="B87" s="361"/>
      <c r="C87" s="176"/>
      <c r="D87" s="135"/>
      <c r="E87" s="139"/>
      <c r="F87" s="97"/>
      <c r="G87" s="98"/>
      <c r="H87" s="97"/>
      <c r="I87" s="97"/>
      <c r="J87" s="97"/>
      <c r="K87" s="97"/>
      <c r="L87" s="97"/>
      <c r="M87" s="101"/>
      <c r="N87" s="97"/>
      <c r="O87" s="97"/>
      <c r="P87" s="97"/>
      <c r="Q87" s="97"/>
      <c r="R87" s="97"/>
    </row>
    <row r="88" spans="1:18" s="144" customFormat="1" ht="13.5" customHeight="1" x14ac:dyDescent="0.25">
      <c r="A88" s="179"/>
      <c r="B88" s="184"/>
      <c r="C88" s="176"/>
      <c r="D88" s="100"/>
      <c r="E88" s="139" t="s">
        <v>282</v>
      </c>
      <c r="F88" s="97"/>
      <c r="G88" s="98"/>
      <c r="H88" s="97"/>
      <c r="I88" s="97">
        <v>12000</v>
      </c>
      <c r="J88" s="97">
        <v>8000</v>
      </c>
      <c r="K88" s="97"/>
      <c r="L88" s="97">
        <v>20000</v>
      </c>
      <c r="M88" s="101"/>
      <c r="N88" s="97"/>
      <c r="O88" s="97">
        <v>420</v>
      </c>
      <c r="P88" s="97">
        <v>280</v>
      </c>
      <c r="Q88" s="97"/>
      <c r="R88" s="97">
        <v>700</v>
      </c>
    </row>
    <row r="89" spans="1:18" s="144" customFormat="1" ht="13.5" customHeight="1" x14ac:dyDescent="0.25">
      <c r="A89" s="179"/>
      <c r="B89" s="184"/>
      <c r="C89" s="176"/>
      <c r="D89" s="100"/>
      <c r="E89" s="139"/>
      <c r="F89" s="97"/>
      <c r="G89" s="98"/>
      <c r="H89" s="97"/>
      <c r="I89" s="97"/>
      <c r="J89" s="97"/>
      <c r="K89" s="97"/>
      <c r="L89" s="97"/>
      <c r="M89" s="101"/>
      <c r="N89" s="97"/>
      <c r="O89" s="97"/>
      <c r="P89" s="97"/>
      <c r="Q89" s="97"/>
      <c r="R89" s="97"/>
    </row>
    <row r="90" spans="1:18" s="144" customFormat="1" ht="13.5" customHeight="1" x14ac:dyDescent="0.25">
      <c r="A90" s="179"/>
      <c r="B90" s="184"/>
      <c r="C90" s="176"/>
      <c r="D90" s="100"/>
      <c r="E90" s="139" t="s">
        <v>565</v>
      </c>
      <c r="F90" s="97"/>
      <c r="G90" s="98"/>
      <c r="H90" s="97"/>
      <c r="I90" s="97">
        <v>6000</v>
      </c>
      <c r="J90" s="97">
        <v>4000</v>
      </c>
      <c r="K90" s="97"/>
      <c r="L90" s="97">
        <v>10000</v>
      </c>
      <c r="M90" s="101"/>
      <c r="N90" s="97"/>
      <c r="O90" s="97">
        <v>210</v>
      </c>
      <c r="P90" s="97">
        <v>140</v>
      </c>
      <c r="Q90" s="97"/>
      <c r="R90" s="97">
        <v>350</v>
      </c>
    </row>
    <row r="91" spans="1:18" s="144" customFormat="1" ht="13.5" customHeight="1" x14ac:dyDescent="0.25">
      <c r="A91" s="179"/>
      <c r="B91" s="184"/>
      <c r="C91" s="176"/>
      <c r="D91" s="100"/>
      <c r="E91" s="139" t="s">
        <v>566</v>
      </c>
      <c r="F91" s="97"/>
      <c r="G91" s="98"/>
      <c r="H91" s="97"/>
      <c r="I91" s="97">
        <v>6000</v>
      </c>
      <c r="J91" s="97">
        <v>4000</v>
      </c>
      <c r="K91" s="97"/>
      <c r="L91" s="97">
        <v>10000</v>
      </c>
      <c r="M91" s="101"/>
      <c r="N91" s="97"/>
      <c r="O91" s="97">
        <v>210</v>
      </c>
      <c r="P91" s="97">
        <v>140</v>
      </c>
      <c r="Q91" s="97"/>
      <c r="R91" s="97">
        <v>350</v>
      </c>
    </row>
    <row r="92" spans="1:18" s="144" customFormat="1" ht="13.5" customHeight="1" x14ac:dyDescent="0.25">
      <c r="A92" s="179"/>
      <c r="B92" s="676" t="s">
        <v>571</v>
      </c>
      <c r="C92" s="176"/>
      <c r="D92" s="677" t="s">
        <v>560</v>
      </c>
      <c r="E92" s="102" t="s">
        <v>33</v>
      </c>
      <c r="F92" s="97"/>
      <c r="G92" s="98"/>
      <c r="H92" s="97"/>
      <c r="I92" s="104">
        <f t="shared" ref="I92:J92" si="1">I94+I98+I103</f>
        <v>21000</v>
      </c>
      <c r="J92" s="104">
        <f t="shared" si="1"/>
        <v>14000</v>
      </c>
      <c r="K92" s="104"/>
      <c r="L92" s="104">
        <f>L94+L98+L103</f>
        <v>35000</v>
      </c>
      <c r="M92" s="103"/>
      <c r="N92" s="104"/>
      <c r="O92" s="104">
        <v>525</v>
      </c>
      <c r="P92" s="104">
        <v>350</v>
      </c>
      <c r="Q92" s="104"/>
      <c r="R92" s="104">
        <v>875</v>
      </c>
    </row>
    <row r="93" spans="1:18" s="144" customFormat="1" ht="13.5" customHeight="1" x14ac:dyDescent="0.25">
      <c r="A93" s="179"/>
      <c r="B93" s="676"/>
      <c r="C93" s="176"/>
      <c r="D93" s="101"/>
      <c r="E93" s="102"/>
      <c r="F93" s="97"/>
      <c r="G93" s="98"/>
      <c r="H93" s="97"/>
      <c r="I93" s="97"/>
      <c r="J93" s="97"/>
      <c r="K93" s="97"/>
      <c r="L93" s="97"/>
      <c r="M93" s="101"/>
      <c r="N93" s="97"/>
      <c r="O93" s="97"/>
      <c r="P93" s="97"/>
      <c r="Q93" s="97"/>
      <c r="R93" s="97"/>
    </row>
    <row r="94" spans="1:18" s="447" customFormat="1" ht="13.5" customHeight="1" x14ac:dyDescent="0.25">
      <c r="A94" s="179"/>
      <c r="B94" s="184"/>
      <c r="C94" s="176"/>
      <c r="D94" s="100"/>
      <c r="E94" s="139" t="s">
        <v>292</v>
      </c>
      <c r="F94" s="97"/>
      <c r="G94" s="98"/>
      <c r="H94" s="97"/>
      <c r="I94" s="97">
        <v>3000</v>
      </c>
      <c r="J94" s="97">
        <v>2000</v>
      </c>
      <c r="K94" s="97"/>
      <c r="L94" s="97">
        <v>5000</v>
      </c>
      <c r="M94" s="101"/>
      <c r="N94" s="97"/>
      <c r="O94" s="97">
        <v>75</v>
      </c>
      <c r="P94" s="97">
        <v>50</v>
      </c>
      <c r="Q94" s="97"/>
      <c r="R94" s="97">
        <v>125</v>
      </c>
    </row>
    <row r="95" spans="1:18" s="144" customFormat="1" ht="13.5" customHeight="1" x14ac:dyDescent="0.25">
      <c r="A95" s="179"/>
      <c r="B95" s="184"/>
      <c r="C95" s="176"/>
      <c r="D95" s="100"/>
      <c r="E95" s="139"/>
      <c r="F95" s="97"/>
      <c r="G95" s="98"/>
      <c r="H95" s="97"/>
      <c r="I95" s="97"/>
      <c r="J95" s="97"/>
      <c r="K95" s="97"/>
      <c r="L95" s="97"/>
      <c r="M95" s="101"/>
      <c r="N95" s="97"/>
      <c r="O95" s="97"/>
      <c r="P95" s="97"/>
      <c r="Q95" s="97"/>
      <c r="R95" s="97"/>
    </row>
    <row r="96" spans="1:18" s="144" customFormat="1" ht="13.5" customHeight="1" x14ac:dyDescent="0.25">
      <c r="A96" s="179"/>
      <c r="B96" s="361"/>
      <c r="C96" s="176"/>
      <c r="D96" s="135"/>
      <c r="E96" s="139" t="s">
        <v>562</v>
      </c>
      <c r="F96" s="97"/>
      <c r="G96" s="98"/>
      <c r="H96" s="97"/>
      <c r="I96" s="97">
        <v>3000</v>
      </c>
      <c r="J96" s="97">
        <v>2000</v>
      </c>
      <c r="K96" s="97"/>
      <c r="L96" s="97">
        <v>5000</v>
      </c>
      <c r="M96" s="101"/>
      <c r="N96" s="97"/>
      <c r="O96" s="97">
        <v>75</v>
      </c>
      <c r="P96" s="97">
        <v>50</v>
      </c>
      <c r="Q96" s="97"/>
      <c r="R96" s="97">
        <v>125</v>
      </c>
    </row>
    <row r="97" spans="1:18" s="144" customFormat="1" ht="13.5" customHeight="1" x14ac:dyDescent="0.25">
      <c r="A97" s="179"/>
      <c r="B97" s="184"/>
      <c r="C97" s="176"/>
      <c r="D97" s="100"/>
      <c r="E97" s="139"/>
      <c r="F97" s="97"/>
      <c r="G97" s="98"/>
      <c r="H97" s="97"/>
      <c r="I97" s="97"/>
      <c r="J97" s="97"/>
      <c r="K97" s="97"/>
      <c r="L97" s="97"/>
      <c r="M97" s="101"/>
      <c r="N97" s="97"/>
      <c r="O97" s="97"/>
      <c r="P97" s="97"/>
      <c r="Q97" s="97"/>
      <c r="R97" s="97"/>
    </row>
    <row r="98" spans="1:18" s="144" customFormat="1" ht="13.5" customHeight="1" x14ac:dyDescent="0.25">
      <c r="A98" s="179"/>
      <c r="B98" s="678"/>
      <c r="C98" s="176"/>
      <c r="E98" s="139" t="s">
        <v>281</v>
      </c>
      <c r="F98" s="97"/>
      <c r="G98" s="98"/>
      <c r="H98" s="97"/>
      <c r="I98" s="97">
        <v>10800</v>
      </c>
      <c r="J98" s="97">
        <v>7200</v>
      </c>
      <c r="K98" s="97"/>
      <c r="L98" s="97">
        <v>18000</v>
      </c>
      <c r="M98" s="101"/>
      <c r="N98" s="97"/>
      <c r="O98" s="97">
        <v>270</v>
      </c>
      <c r="P98" s="97">
        <v>180</v>
      </c>
      <c r="Q98" s="97"/>
      <c r="R98" s="97">
        <v>450</v>
      </c>
    </row>
    <row r="99" spans="1:18" s="144" customFormat="1" ht="13.5" customHeight="1" x14ac:dyDescent="0.25">
      <c r="A99" s="179"/>
      <c r="B99" s="361"/>
      <c r="C99" s="176"/>
      <c r="D99" s="135"/>
      <c r="E99" s="139"/>
      <c r="F99" s="97"/>
      <c r="G99" s="98"/>
      <c r="H99" s="97"/>
      <c r="I99" s="97"/>
      <c r="J99" s="97"/>
      <c r="K99" s="97"/>
      <c r="L99" s="97"/>
      <c r="M99" s="101"/>
      <c r="N99" s="97"/>
      <c r="O99" s="97"/>
      <c r="P99" s="97"/>
      <c r="Q99" s="97"/>
      <c r="R99" s="97"/>
    </row>
    <row r="100" spans="1:18" s="144" customFormat="1" ht="13.5" customHeight="1" x14ac:dyDescent="0.25">
      <c r="A100" s="179"/>
      <c r="B100" s="361"/>
      <c r="C100" s="176"/>
      <c r="D100" s="135"/>
      <c r="E100" s="139" t="s">
        <v>563</v>
      </c>
      <c r="F100" s="97"/>
      <c r="G100" s="98"/>
      <c r="H100" s="97"/>
      <c r="I100" s="97">
        <v>5400</v>
      </c>
      <c r="J100" s="97">
        <v>3600</v>
      </c>
      <c r="K100" s="97"/>
      <c r="L100" s="97">
        <f>I100+J100</f>
        <v>9000</v>
      </c>
      <c r="M100" s="101"/>
      <c r="N100" s="97"/>
      <c r="O100" s="97">
        <v>135</v>
      </c>
      <c r="P100" s="97">
        <v>90</v>
      </c>
      <c r="Q100" s="97"/>
      <c r="R100" s="97">
        <v>225</v>
      </c>
    </row>
    <row r="101" spans="1:18" s="144" customFormat="1" ht="13.5" customHeight="1" x14ac:dyDescent="0.25">
      <c r="A101" s="179"/>
      <c r="B101" s="361"/>
      <c r="C101" s="176"/>
      <c r="D101" s="135"/>
      <c r="E101" s="139" t="s">
        <v>564</v>
      </c>
      <c r="F101" s="97"/>
      <c r="G101" s="98"/>
      <c r="H101" s="97"/>
      <c r="I101" s="97">
        <v>5400</v>
      </c>
      <c r="J101" s="97">
        <v>3600</v>
      </c>
      <c r="K101" s="97"/>
      <c r="L101" s="97">
        <f>I101+J101</f>
        <v>9000</v>
      </c>
      <c r="M101" s="101"/>
      <c r="N101" s="97"/>
      <c r="O101" s="97">
        <v>135</v>
      </c>
      <c r="P101" s="97">
        <v>90</v>
      </c>
      <c r="Q101" s="97"/>
      <c r="R101" s="97">
        <v>225</v>
      </c>
    </row>
    <row r="102" spans="1:18" s="144" customFormat="1" ht="13.5" customHeight="1" x14ac:dyDescent="0.25">
      <c r="A102" s="179"/>
      <c r="B102" s="361"/>
      <c r="C102" s="176"/>
      <c r="D102" s="135"/>
      <c r="E102" s="139"/>
      <c r="F102" s="97"/>
      <c r="G102" s="98"/>
      <c r="H102" s="97"/>
      <c r="I102" s="97"/>
      <c r="J102" s="97"/>
      <c r="K102" s="97"/>
      <c r="L102" s="97"/>
      <c r="M102" s="101"/>
      <c r="N102" s="97"/>
      <c r="O102" s="97"/>
      <c r="P102" s="97"/>
      <c r="Q102" s="97"/>
      <c r="R102" s="97"/>
    </row>
    <row r="103" spans="1:18" s="144" customFormat="1" ht="13.5" customHeight="1" x14ac:dyDescent="0.25">
      <c r="A103" s="179"/>
      <c r="B103" s="678"/>
      <c r="C103" s="176"/>
      <c r="D103" s="100"/>
      <c r="E103" s="139" t="s">
        <v>282</v>
      </c>
      <c r="F103" s="97"/>
      <c r="G103" s="98"/>
      <c r="H103" s="97"/>
      <c r="I103" s="97">
        <v>7200</v>
      </c>
      <c r="J103" s="97">
        <v>4800</v>
      </c>
      <c r="K103" s="97"/>
      <c r="L103" s="97">
        <v>12000</v>
      </c>
      <c r="M103" s="101"/>
      <c r="N103" s="97"/>
      <c r="O103" s="97">
        <v>180</v>
      </c>
      <c r="P103" s="97">
        <v>120</v>
      </c>
      <c r="Q103" s="97"/>
      <c r="R103" s="97">
        <v>300</v>
      </c>
    </row>
    <row r="104" spans="1:18" s="144" customFormat="1" ht="13.5" customHeight="1" x14ac:dyDescent="0.25">
      <c r="A104" s="179"/>
      <c r="B104" s="184"/>
      <c r="C104" s="176"/>
      <c r="D104" s="100"/>
      <c r="E104" s="139"/>
      <c r="F104" s="97"/>
      <c r="G104" s="98"/>
      <c r="H104" s="97"/>
      <c r="I104" s="97"/>
      <c r="J104" s="97"/>
      <c r="K104" s="97"/>
      <c r="L104" s="97"/>
      <c r="M104" s="101"/>
      <c r="N104" s="97"/>
      <c r="O104" s="97"/>
      <c r="P104" s="97"/>
      <c r="Q104" s="97"/>
      <c r="R104" s="97"/>
    </row>
    <row r="105" spans="1:18" s="447" customFormat="1" ht="13.5" customHeight="1" x14ac:dyDescent="0.25">
      <c r="A105" s="179"/>
      <c r="B105" s="184"/>
      <c r="C105" s="176"/>
      <c r="D105" s="100"/>
      <c r="E105" s="139" t="s">
        <v>565</v>
      </c>
      <c r="F105" s="97"/>
      <c r="G105" s="98"/>
      <c r="H105" s="97"/>
      <c r="I105" s="97">
        <v>3600</v>
      </c>
      <c r="J105" s="97">
        <v>2400</v>
      </c>
      <c r="K105" s="97"/>
      <c r="L105" s="97">
        <f>I105+J105</f>
        <v>6000</v>
      </c>
      <c r="M105" s="101"/>
      <c r="N105" s="97"/>
      <c r="O105" s="97">
        <v>90</v>
      </c>
      <c r="P105" s="97">
        <v>60</v>
      </c>
      <c r="Q105" s="97"/>
      <c r="R105" s="97">
        <v>150</v>
      </c>
    </row>
    <row r="106" spans="1:18" s="144" customFormat="1" ht="13.5" customHeight="1" x14ac:dyDescent="0.25">
      <c r="A106" s="179"/>
      <c r="B106" s="184"/>
      <c r="C106" s="176"/>
      <c r="D106" s="100"/>
      <c r="E106" s="139" t="s">
        <v>566</v>
      </c>
      <c r="F106" s="97"/>
      <c r="G106" s="98"/>
      <c r="H106" s="97"/>
      <c r="I106" s="97">
        <v>3600</v>
      </c>
      <c r="J106" s="97">
        <v>2400</v>
      </c>
      <c r="K106" s="97"/>
      <c r="L106" s="97">
        <f>I106+J106</f>
        <v>6000</v>
      </c>
      <c r="M106" s="101"/>
      <c r="N106" s="97"/>
      <c r="O106" s="97">
        <v>90</v>
      </c>
      <c r="P106" s="97">
        <v>60</v>
      </c>
      <c r="Q106" s="97"/>
      <c r="R106" s="97">
        <v>150</v>
      </c>
    </row>
    <row r="107" spans="1:18" s="144" customFormat="1" ht="13.5" customHeight="1" x14ac:dyDescent="0.25">
      <c r="A107" s="179"/>
      <c r="B107" s="184"/>
      <c r="C107" s="176"/>
      <c r="D107" s="100"/>
      <c r="E107" s="139"/>
      <c r="F107" s="97"/>
      <c r="G107" s="98"/>
      <c r="H107" s="97"/>
      <c r="I107" s="97"/>
      <c r="J107" s="97"/>
      <c r="K107" s="97"/>
      <c r="L107" s="97"/>
      <c r="M107" s="101"/>
      <c r="N107" s="97"/>
      <c r="O107" s="97"/>
      <c r="P107" s="97"/>
      <c r="Q107" s="97"/>
      <c r="R107" s="97"/>
    </row>
    <row r="108" spans="1:18" s="144" customFormat="1" ht="13.5" customHeight="1" x14ac:dyDescent="0.25">
      <c r="A108" s="179"/>
      <c r="B108" s="184" t="s">
        <v>572</v>
      </c>
      <c r="C108" s="176"/>
      <c r="D108" s="100"/>
      <c r="E108" s="140" t="s">
        <v>33</v>
      </c>
      <c r="F108" s="104"/>
      <c r="G108" s="185"/>
      <c r="H108" s="104"/>
      <c r="I108" s="104">
        <f>+I111+I123+I133+I139</f>
        <v>174500</v>
      </c>
      <c r="J108" s="104">
        <f>J111+J123+J133</f>
        <v>38200</v>
      </c>
      <c r="K108" s="104"/>
      <c r="L108" s="104">
        <f>L111+L123+L133</f>
        <v>97500</v>
      </c>
      <c r="M108" s="103"/>
      <c r="N108" s="104"/>
      <c r="O108" s="104">
        <f>O111+O123+O133</f>
        <v>867</v>
      </c>
      <c r="P108" s="104">
        <f>P111+P123+P133</f>
        <v>562</v>
      </c>
      <c r="Q108" s="104"/>
      <c r="R108" s="104">
        <f>R111+R123+R133</f>
        <v>1429</v>
      </c>
    </row>
    <row r="109" spans="1:18" s="144" customFormat="1" ht="13.5" customHeight="1" x14ac:dyDescent="0.25">
      <c r="A109" s="179"/>
      <c r="B109" s="184"/>
      <c r="C109" s="176"/>
      <c r="D109" s="100"/>
      <c r="E109" s="139"/>
      <c r="F109" s="97"/>
      <c r="G109" s="98"/>
      <c r="H109" s="97"/>
      <c r="I109" s="97"/>
      <c r="J109" s="97"/>
      <c r="K109" s="97"/>
      <c r="L109" s="97"/>
      <c r="M109" s="101"/>
      <c r="N109" s="97"/>
      <c r="O109" s="97"/>
      <c r="P109" s="97"/>
      <c r="Q109" s="97"/>
      <c r="R109" s="97"/>
    </row>
    <row r="110" spans="1:18" s="144" customFormat="1" ht="13.5" customHeight="1" x14ac:dyDescent="0.25">
      <c r="A110" s="179"/>
      <c r="B110" s="184"/>
      <c r="C110" s="176"/>
      <c r="D110" s="100"/>
      <c r="E110" s="140"/>
      <c r="F110" s="97"/>
      <c r="G110" s="98"/>
      <c r="H110" s="97"/>
      <c r="I110" s="97"/>
      <c r="J110" s="97"/>
      <c r="K110" s="97"/>
      <c r="L110" s="97"/>
      <c r="M110" s="101"/>
      <c r="N110" s="97"/>
      <c r="O110" s="97"/>
      <c r="P110" s="97"/>
      <c r="Q110" s="97"/>
      <c r="R110" s="97"/>
    </row>
    <row r="111" spans="1:18" s="144" customFormat="1" ht="13.5" customHeight="1" x14ac:dyDescent="0.25">
      <c r="A111" s="179"/>
      <c r="B111" s="676" t="s">
        <v>567</v>
      </c>
      <c r="C111" s="176"/>
      <c r="D111" s="100"/>
      <c r="E111" s="140" t="s">
        <v>33</v>
      </c>
      <c r="F111" s="97"/>
      <c r="G111" s="98"/>
      <c r="H111" s="97"/>
      <c r="I111" s="104">
        <f>I113</f>
        <v>51500</v>
      </c>
      <c r="J111" s="104">
        <f>J113</f>
        <v>33000</v>
      </c>
      <c r="K111" s="104"/>
      <c r="L111" s="104">
        <f>I111+J111</f>
        <v>84500</v>
      </c>
      <c r="M111" s="101"/>
      <c r="N111" s="97"/>
      <c r="O111" s="104">
        <v>618</v>
      </c>
      <c r="P111" s="104">
        <v>396</v>
      </c>
      <c r="Q111" s="104"/>
      <c r="R111" s="104">
        <v>1014</v>
      </c>
    </row>
    <row r="112" spans="1:18" s="144" customFormat="1" ht="13.5" customHeight="1" x14ac:dyDescent="0.25">
      <c r="A112" s="179"/>
      <c r="B112" s="676"/>
      <c r="C112" s="176"/>
      <c r="D112" s="100"/>
      <c r="E112" s="139"/>
      <c r="F112" s="97"/>
      <c r="G112" s="98"/>
      <c r="H112" s="97"/>
      <c r="I112" s="97"/>
      <c r="J112" s="97"/>
      <c r="K112" s="97"/>
      <c r="L112" s="97"/>
      <c r="M112" s="101"/>
      <c r="N112" s="97"/>
      <c r="O112" s="97"/>
      <c r="P112" s="97"/>
      <c r="Q112" s="97"/>
      <c r="R112" s="97"/>
    </row>
    <row r="113" spans="1:18" s="144" customFormat="1" ht="13.5" customHeight="1" x14ac:dyDescent="0.25">
      <c r="A113" s="179"/>
      <c r="B113" s="184"/>
      <c r="C113" s="176"/>
      <c r="D113" s="100"/>
      <c r="E113" s="140" t="s">
        <v>282</v>
      </c>
      <c r="F113" s="97"/>
      <c r="G113" s="98"/>
      <c r="H113" s="97"/>
      <c r="I113" s="97">
        <f>I115+I118+I120</f>
        <v>51500</v>
      </c>
      <c r="J113" s="97">
        <f>J115+J118+J120</f>
        <v>33000</v>
      </c>
      <c r="K113" s="97"/>
      <c r="L113" s="97">
        <f>L115+L118+L120</f>
        <v>84500</v>
      </c>
      <c r="M113" s="101"/>
      <c r="N113" s="97"/>
      <c r="O113" s="97">
        <v>618</v>
      </c>
      <c r="P113" s="97">
        <v>396</v>
      </c>
      <c r="Q113" s="97"/>
      <c r="R113" s="97">
        <v>1014</v>
      </c>
    </row>
    <row r="114" spans="1:18" s="144" customFormat="1" ht="13.5" customHeight="1" x14ac:dyDescent="0.25">
      <c r="A114" s="179"/>
      <c r="B114" s="184"/>
      <c r="C114" s="176"/>
      <c r="D114" s="100"/>
      <c r="E114" s="139"/>
      <c r="F114" s="97"/>
      <c r="G114" s="98"/>
      <c r="H114" s="97"/>
      <c r="I114" s="97"/>
      <c r="J114" s="97"/>
      <c r="K114" s="97"/>
      <c r="L114" s="97"/>
      <c r="M114" s="101"/>
      <c r="N114" s="97"/>
      <c r="O114" s="97"/>
      <c r="P114" s="97"/>
      <c r="Q114" s="97"/>
      <c r="R114" s="97"/>
    </row>
    <row r="115" spans="1:18" s="144" customFormat="1" ht="13.5" customHeight="1" x14ac:dyDescent="0.25">
      <c r="A115" s="179"/>
      <c r="C115" s="176"/>
      <c r="D115" s="100"/>
      <c r="E115" s="140" t="s">
        <v>573</v>
      </c>
      <c r="F115" s="104"/>
      <c r="G115" s="185"/>
      <c r="H115" s="104"/>
      <c r="I115" s="97">
        <v>5500</v>
      </c>
      <c r="J115" s="97">
        <v>3000</v>
      </c>
      <c r="K115" s="97"/>
      <c r="L115" s="97">
        <v>8500</v>
      </c>
      <c r="M115" s="103"/>
      <c r="N115" s="97"/>
      <c r="O115" s="97">
        <v>66</v>
      </c>
      <c r="P115" s="97">
        <v>36</v>
      </c>
      <c r="Q115" s="97"/>
      <c r="R115" s="97">
        <v>102</v>
      </c>
    </row>
    <row r="116" spans="1:18" s="144" customFormat="1" ht="13.5" customHeight="1" x14ac:dyDescent="0.25">
      <c r="A116" s="179"/>
      <c r="B116" s="184"/>
      <c r="C116" s="176"/>
      <c r="D116" s="100"/>
      <c r="E116" s="679" t="s">
        <v>574</v>
      </c>
      <c r="F116" s="97"/>
      <c r="G116" s="98"/>
      <c r="H116" s="97"/>
      <c r="I116" s="97"/>
      <c r="J116" s="97"/>
      <c r="K116" s="97"/>
      <c r="L116" s="97"/>
      <c r="M116" s="101"/>
      <c r="N116" s="97"/>
      <c r="O116" s="97"/>
      <c r="P116" s="97"/>
      <c r="Q116" s="97"/>
      <c r="R116" s="97"/>
    </row>
    <row r="117" spans="1:18" s="144" customFormat="1" ht="13.5" customHeight="1" x14ac:dyDescent="0.25">
      <c r="A117" s="179"/>
      <c r="B117" s="184"/>
      <c r="C117" s="176"/>
      <c r="D117" s="100"/>
      <c r="E117" s="679"/>
      <c r="F117" s="97"/>
      <c r="G117" s="98"/>
      <c r="H117" s="97"/>
      <c r="I117" s="135"/>
      <c r="J117" s="135"/>
      <c r="K117" s="135"/>
      <c r="L117" s="135"/>
      <c r="M117" s="101"/>
      <c r="N117" s="97"/>
      <c r="O117" s="97"/>
      <c r="P117" s="97"/>
      <c r="Q117" s="97"/>
      <c r="R117" s="97"/>
    </row>
    <row r="118" spans="1:18" s="144" customFormat="1" ht="13.5" customHeight="1" x14ac:dyDescent="0.25">
      <c r="A118" s="179"/>
      <c r="B118" s="184"/>
      <c r="C118" s="176"/>
      <c r="D118" s="100"/>
      <c r="E118" s="140" t="s">
        <v>575</v>
      </c>
      <c r="F118" s="104"/>
      <c r="G118" s="185"/>
      <c r="H118" s="104"/>
      <c r="I118" s="97">
        <v>40000</v>
      </c>
      <c r="J118" s="97">
        <v>26000</v>
      </c>
      <c r="K118" s="97"/>
      <c r="L118" s="97">
        <f>132*500</f>
        <v>66000</v>
      </c>
      <c r="M118" s="103"/>
      <c r="N118" s="97"/>
      <c r="O118" s="97">
        <v>480</v>
      </c>
      <c r="P118" s="97">
        <v>312</v>
      </c>
      <c r="Q118" s="97"/>
      <c r="R118" s="97">
        <v>792</v>
      </c>
    </row>
    <row r="119" spans="1:18" s="144" customFormat="1" ht="13.5" customHeight="1" x14ac:dyDescent="0.25">
      <c r="A119" s="179"/>
      <c r="B119" s="184"/>
      <c r="C119" s="176"/>
      <c r="D119" s="100"/>
      <c r="E119" s="139"/>
      <c r="F119" s="97"/>
      <c r="G119" s="98"/>
      <c r="H119" s="97"/>
      <c r="I119" s="135"/>
      <c r="J119" s="135"/>
      <c r="K119" s="135"/>
      <c r="L119" s="135"/>
      <c r="M119" s="101"/>
      <c r="N119" s="97"/>
      <c r="O119" s="97"/>
      <c r="P119" s="97"/>
      <c r="Q119" s="97"/>
      <c r="R119" s="97"/>
    </row>
    <row r="120" spans="1:18" s="144" customFormat="1" ht="13.5" customHeight="1" x14ac:dyDescent="0.25">
      <c r="A120" s="179"/>
      <c r="B120" s="184"/>
      <c r="C120" s="176"/>
      <c r="D120" s="100"/>
      <c r="E120" s="140" t="s">
        <v>576</v>
      </c>
      <c r="F120" s="104"/>
      <c r="G120" s="185"/>
      <c r="H120" s="104"/>
      <c r="I120" s="97">
        <v>6000</v>
      </c>
      <c r="J120" s="97">
        <v>4000</v>
      </c>
      <c r="K120" s="97"/>
      <c r="L120" s="97">
        <v>10000</v>
      </c>
      <c r="M120" s="103"/>
      <c r="N120" s="97"/>
      <c r="O120" s="97">
        <v>72</v>
      </c>
      <c r="P120" s="97">
        <v>48</v>
      </c>
      <c r="Q120" s="97"/>
      <c r="R120" s="97">
        <v>120</v>
      </c>
    </row>
    <row r="121" spans="1:18" s="144" customFormat="1" ht="13.5" customHeight="1" x14ac:dyDescent="0.25">
      <c r="A121" s="177"/>
      <c r="B121" s="184"/>
      <c r="C121" s="182"/>
      <c r="D121" s="100"/>
      <c r="E121" s="679"/>
      <c r="F121" s="97"/>
      <c r="G121" s="98"/>
      <c r="H121" s="97"/>
      <c r="I121" s="97"/>
      <c r="J121" s="97"/>
      <c r="K121" s="97"/>
      <c r="L121" s="97"/>
      <c r="M121" s="101"/>
      <c r="N121" s="104"/>
      <c r="O121" s="104"/>
      <c r="P121" s="104"/>
      <c r="Q121" s="104"/>
      <c r="R121" s="104"/>
    </row>
    <row r="122" spans="1:18" s="447" customFormat="1" ht="13.5" customHeight="1" x14ac:dyDescent="0.25">
      <c r="A122" s="177"/>
      <c r="B122" s="184"/>
      <c r="C122" s="182"/>
      <c r="D122" s="100"/>
      <c r="E122" s="679"/>
      <c r="F122" s="97"/>
      <c r="G122" s="98"/>
      <c r="H122" s="97"/>
      <c r="I122" s="97"/>
      <c r="J122" s="97"/>
      <c r="K122" s="97"/>
      <c r="L122" s="97"/>
      <c r="M122" s="101"/>
      <c r="N122" s="104"/>
      <c r="O122" s="104"/>
      <c r="P122" s="104"/>
      <c r="Q122" s="104"/>
      <c r="R122" s="104"/>
    </row>
    <row r="123" spans="1:18" s="144" customFormat="1" ht="13.5" customHeight="1" x14ac:dyDescent="0.25">
      <c r="A123" s="177"/>
      <c r="B123" s="676" t="s">
        <v>577</v>
      </c>
      <c r="C123" s="182"/>
      <c r="D123" s="100"/>
      <c r="E123" s="102" t="s">
        <v>33</v>
      </c>
      <c r="F123" s="97"/>
      <c r="G123" s="98"/>
      <c r="H123" s="97"/>
      <c r="I123" s="104">
        <f>I126+I130</f>
        <v>5400</v>
      </c>
      <c r="J123" s="104">
        <f>J126+J130</f>
        <v>3600</v>
      </c>
      <c r="K123" s="104"/>
      <c r="L123" s="104">
        <f>L126+L130</f>
        <v>9000</v>
      </c>
      <c r="M123" s="101"/>
      <c r="N123" s="104"/>
      <c r="O123" s="104">
        <v>189</v>
      </c>
      <c r="P123" s="104">
        <v>126</v>
      </c>
      <c r="Q123" s="104"/>
      <c r="R123" s="104">
        <v>315</v>
      </c>
    </row>
    <row r="124" spans="1:18" s="144" customFormat="1" ht="13.5" customHeight="1" x14ac:dyDescent="0.25">
      <c r="A124" s="177"/>
      <c r="B124" s="676"/>
      <c r="C124" s="182"/>
      <c r="D124" s="100"/>
      <c r="E124" s="102"/>
      <c r="F124" s="97"/>
      <c r="G124" s="98"/>
      <c r="H124" s="97"/>
      <c r="I124" s="97"/>
      <c r="J124" s="97"/>
      <c r="K124" s="97"/>
      <c r="L124" s="97"/>
      <c r="M124" s="101"/>
      <c r="N124" s="104"/>
      <c r="O124" s="97"/>
      <c r="P124" s="97"/>
      <c r="Q124" s="104"/>
      <c r="R124" s="97"/>
    </row>
    <row r="125" spans="1:18" s="144" customFormat="1" ht="13.5" customHeight="1" x14ac:dyDescent="0.25">
      <c r="A125" s="177"/>
      <c r="B125" s="676"/>
      <c r="C125" s="182"/>
      <c r="D125" s="100"/>
      <c r="E125" s="140" t="s">
        <v>282</v>
      </c>
      <c r="F125" s="97"/>
      <c r="G125" s="98"/>
      <c r="H125" s="97"/>
      <c r="I125" s="97"/>
      <c r="J125" s="97"/>
      <c r="K125" s="97"/>
      <c r="L125" s="97"/>
      <c r="M125" s="101"/>
      <c r="N125" s="104"/>
      <c r="O125" s="97"/>
      <c r="P125" s="97"/>
      <c r="Q125" s="104"/>
      <c r="R125" s="97"/>
    </row>
    <row r="126" spans="1:18" s="144" customFormat="1" ht="13.5" customHeight="1" x14ac:dyDescent="0.25">
      <c r="A126" s="177"/>
      <c r="B126" s="676"/>
      <c r="C126" s="182"/>
      <c r="D126" s="100"/>
      <c r="E126" s="140" t="s">
        <v>573</v>
      </c>
      <c r="F126" s="104"/>
      <c r="G126" s="185"/>
      <c r="H126" s="104"/>
      <c r="I126" s="97">
        <v>3000</v>
      </c>
      <c r="J126" s="97">
        <v>2000</v>
      </c>
      <c r="K126" s="97"/>
      <c r="L126" s="97">
        <v>5000</v>
      </c>
      <c r="M126" s="101"/>
      <c r="N126" s="104"/>
      <c r="O126" s="97">
        <v>105</v>
      </c>
      <c r="P126" s="97">
        <v>70</v>
      </c>
      <c r="Q126" s="104"/>
      <c r="R126" s="97">
        <v>175</v>
      </c>
    </row>
    <row r="127" spans="1:18" s="144" customFormat="1" ht="13.5" customHeight="1" x14ac:dyDescent="0.25">
      <c r="A127" s="177"/>
      <c r="B127" s="184"/>
      <c r="C127" s="182"/>
      <c r="D127" s="100"/>
      <c r="E127" s="679" t="s">
        <v>574</v>
      </c>
      <c r="F127" s="97"/>
      <c r="G127" s="98"/>
      <c r="H127" s="97"/>
      <c r="I127" s="97"/>
      <c r="J127" s="97"/>
      <c r="K127" s="97"/>
      <c r="L127" s="97"/>
      <c r="M127" s="101"/>
      <c r="N127" s="104"/>
      <c r="O127" s="97"/>
      <c r="P127" s="97"/>
      <c r="Q127" s="104"/>
      <c r="R127" s="97"/>
    </row>
    <row r="128" spans="1:18" s="144" customFormat="1" ht="13.5" customHeight="1" x14ac:dyDescent="0.25">
      <c r="A128" s="177"/>
      <c r="B128" s="184"/>
      <c r="C128" s="182"/>
      <c r="D128" s="100"/>
      <c r="E128" s="679"/>
      <c r="F128" s="97"/>
      <c r="G128" s="98"/>
      <c r="H128" s="97"/>
      <c r="I128" s="97"/>
      <c r="J128" s="97"/>
      <c r="K128" s="97"/>
      <c r="L128" s="97"/>
      <c r="M128" s="101"/>
      <c r="N128" s="104"/>
      <c r="O128" s="97"/>
      <c r="P128" s="97"/>
      <c r="Q128" s="104"/>
      <c r="R128" s="97"/>
    </row>
    <row r="129" spans="1:20" s="144" customFormat="1" ht="13.5" customHeight="1" x14ac:dyDescent="0.25">
      <c r="A129" s="177"/>
      <c r="B129" s="184"/>
      <c r="C129" s="182"/>
      <c r="D129" s="100"/>
      <c r="E129" s="679"/>
      <c r="F129" s="97"/>
      <c r="G129" s="98"/>
      <c r="H129" s="97"/>
      <c r="I129" s="97"/>
      <c r="J129" s="97"/>
      <c r="K129" s="97"/>
      <c r="L129" s="97"/>
      <c r="M129" s="101"/>
      <c r="N129" s="104"/>
      <c r="O129" s="97"/>
      <c r="P129" s="97"/>
      <c r="Q129" s="104"/>
      <c r="R129" s="97"/>
    </row>
    <row r="130" spans="1:20" s="144" customFormat="1" ht="13.5" customHeight="1" x14ac:dyDescent="0.25">
      <c r="A130" s="177"/>
      <c r="B130" s="184"/>
      <c r="C130" s="182"/>
      <c r="D130" s="100"/>
      <c r="E130" s="140" t="s">
        <v>576</v>
      </c>
      <c r="F130" s="104"/>
      <c r="G130" s="185"/>
      <c r="H130" s="104"/>
      <c r="I130" s="97">
        <v>2400</v>
      </c>
      <c r="J130" s="97">
        <v>1600</v>
      </c>
      <c r="K130" s="97"/>
      <c r="L130" s="97">
        <v>4000</v>
      </c>
      <c r="M130" s="101"/>
      <c r="N130" s="104"/>
      <c r="O130" s="97">
        <v>84</v>
      </c>
      <c r="P130" s="97">
        <v>56</v>
      </c>
      <c r="Q130" s="104"/>
      <c r="R130" s="97">
        <v>140</v>
      </c>
    </row>
    <row r="131" spans="1:20" s="144" customFormat="1" ht="13.5" customHeight="1" x14ac:dyDescent="0.25">
      <c r="A131" s="177"/>
      <c r="B131" s="184"/>
      <c r="C131" s="182"/>
      <c r="D131" s="100"/>
      <c r="E131" s="679"/>
      <c r="F131" s="97"/>
      <c r="G131" s="98"/>
      <c r="H131" s="97"/>
      <c r="I131" s="97"/>
      <c r="J131" s="97"/>
      <c r="K131" s="97"/>
      <c r="L131" s="97"/>
      <c r="M131" s="101"/>
      <c r="N131" s="104"/>
      <c r="O131" s="104"/>
      <c r="P131" s="104"/>
      <c r="Q131" s="104"/>
      <c r="R131" s="104"/>
    </row>
    <row r="132" spans="1:20" s="144" customFormat="1" ht="13.5" customHeight="1" x14ac:dyDescent="0.25">
      <c r="A132" s="177"/>
      <c r="B132" s="184"/>
      <c r="C132" s="182"/>
      <c r="D132" s="100"/>
      <c r="E132" s="679"/>
      <c r="F132" s="97"/>
      <c r="G132" s="98"/>
      <c r="H132" s="97"/>
      <c r="I132" s="97"/>
      <c r="J132" s="97"/>
      <c r="K132" s="97"/>
      <c r="L132" s="97"/>
      <c r="M132" s="101"/>
      <c r="N132" s="104"/>
      <c r="O132" s="104"/>
      <c r="P132" s="104"/>
      <c r="Q132" s="104"/>
      <c r="R132" s="104"/>
    </row>
    <row r="133" spans="1:20" s="144" customFormat="1" ht="13.5" customHeight="1" x14ac:dyDescent="0.25">
      <c r="A133" s="177"/>
      <c r="B133" s="676" t="s">
        <v>578</v>
      </c>
      <c r="C133" s="182"/>
      <c r="D133" s="100"/>
      <c r="E133" s="102" t="s">
        <v>33</v>
      </c>
      <c r="F133" s="97"/>
      <c r="G133" s="98"/>
      <c r="H133" s="97"/>
      <c r="I133" s="104">
        <v>2400</v>
      </c>
      <c r="J133" s="104">
        <v>1600</v>
      </c>
      <c r="K133" s="104"/>
      <c r="L133" s="104">
        <v>4000</v>
      </c>
      <c r="M133" s="103"/>
      <c r="N133" s="104"/>
      <c r="O133" s="104">
        <v>60</v>
      </c>
      <c r="P133" s="104">
        <v>40</v>
      </c>
      <c r="Q133" s="104"/>
      <c r="R133" s="104">
        <v>100</v>
      </c>
    </row>
    <row r="134" spans="1:20" s="144" customFormat="1" ht="13.5" customHeight="1" x14ac:dyDescent="0.25">
      <c r="A134" s="177"/>
      <c r="B134" s="184"/>
      <c r="C134" s="182"/>
      <c r="D134" s="100"/>
      <c r="E134" s="139"/>
      <c r="F134" s="97"/>
      <c r="G134" s="98"/>
      <c r="H134" s="97"/>
      <c r="I134" s="97"/>
      <c r="J134" s="97"/>
      <c r="K134" s="97"/>
      <c r="L134" s="97"/>
      <c r="M134" s="101"/>
      <c r="N134" s="104"/>
      <c r="O134" s="97"/>
      <c r="P134" s="97"/>
      <c r="Q134" s="104"/>
      <c r="R134" s="97"/>
    </row>
    <row r="135" spans="1:20" s="144" customFormat="1" ht="13.5" customHeight="1" x14ac:dyDescent="0.25">
      <c r="A135" s="177"/>
      <c r="B135" s="184"/>
      <c r="C135" s="182"/>
      <c r="D135" s="100"/>
      <c r="E135" s="139" t="s">
        <v>282</v>
      </c>
      <c r="F135" s="97"/>
      <c r="G135" s="98"/>
      <c r="H135" s="97"/>
      <c r="I135" s="97">
        <v>2400</v>
      </c>
      <c r="J135" s="97">
        <v>1600</v>
      </c>
      <c r="K135" s="97"/>
      <c r="L135" s="97">
        <v>4000</v>
      </c>
      <c r="M135" s="101"/>
      <c r="N135" s="104"/>
      <c r="O135" s="97">
        <v>60</v>
      </c>
      <c r="P135" s="97">
        <v>40</v>
      </c>
      <c r="Q135" s="104"/>
      <c r="R135" s="97">
        <v>100</v>
      </c>
    </row>
    <row r="136" spans="1:20" s="144" customFormat="1" ht="13.5" customHeight="1" x14ac:dyDescent="0.25">
      <c r="A136" s="177"/>
      <c r="B136" s="184"/>
      <c r="C136" s="182"/>
      <c r="D136" s="100"/>
      <c r="E136" s="139"/>
      <c r="F136" s="97"/>
      <c r="G136" s="98"/>
      <c r="H136" s="97"/>
      <c r="I136" s="97"/>
      <c r="J136" s="97"/>
      <c r="K136" s="97"/>
      <c r="L136" s="97"/>
      <c r="M136" s="101"/>
      <c r="N136" s="104"/>
      <c r="O136" s="97"/>
      <c r="P136" s="97"/>
      <c r="Q136" s="104"/>
      <c r="R136" s="97"/>
    </row>
    <row r="137" spans="1:20" s="144" customFormat="1" ht="13.5" customHeight="1" x14ac:dyDescent="0.25">
      <c r="A137" s="177"/>
      <c r="B137" s="184"/>
      <c r="C137" s="182"/>
      <c r="D137" s="100"/>
      <c r="E137" s="139" t="s">
        <v>576</v>
      </c>
      <c r="F137" s="97"/>
      <c r="G137" s="98"/>
      <c r="H137" s="97"/>
      <c r="I137" s="97">
        <v>2400</v>
      </c>
      <c r="J137" s="97">
        <v>1600</v>
      </c>
      <c r="K137" s="97"/>
      <c r="L137" s="97">
        <v>4000</v>
      </c>
      <c r="M137" s="101"/>
      <c r="N137" s="104"/>
      <c r="O137" s="97">
        <v>60</v>
      </c>
      <c r="P137" s="97">
        <v>40</v>
      </c>
      <c r="Q137" s="104"/>
      <c r="R137" s="97">
        <v>100</v>
      </c>
    </row>
    <row r="138" spans="1:20" s="144" customFormat="1" ht="13.5" customHeight="1" x14ac:dyDescent="0.25">
      <c r="A138" s="177"/>
      <c r="B138" s="184"/>
      <c r="C138" s="182"/>
      <c r="D138" s="100"/>
      <c r="E138" s="139"/>
      <c r="F138" s="97"/>
      <c r="G138" s="98"/>
      <c r="H138" s="97"/>
      <c r="I138" s="97"/>
      <c r="J138" s="97"/>
      <c r="K138" s="97"/>
      <c r="L138" s="97"/>
      <c r="M138" s="101"/>
      <c r="N138" s="104"/>
      <c r="O138" s="104"/>
      <c r="P138" s="104"/>
      <c r="Q138" s="104"/>
      <c r="R138" s="104"/>
    </row>
    <row r="139" spans="1:20" s="144" customFormat="1" ht="13.5" customHeight="1" x14ac:dyDescent="0.25">
      <c r="A139" s="177"/>
      <c r="B139" s="676" t="s">
        <v>579</v>
      </c>
      <c r="C139" s="182"/>
      <c r="D139" s="677" t="s">
        <v>580</v>
      </c>
      <c r="E139" s="139" t="s">
        <v>292</v>
      </c>
      <c r="F139" s="97"/>
      <c r="G139" s="98"/>
      <c r="H139" s="97"/>
      <c r="I139" s="97">
        <v>115200</v>
      </c>
      <c r="J139" s="97"/>
      <c r="K139" s="97"/>
      <c r="L139" s="97">
        <v>115200</v>
      </c>
      <c r="M139" s="101"/>
      <c r="N139" s="97"/>
      <c r="O139" s="97">
        <v>8640</v>
      </c>
      <c r="P139" s="97"/>
      <c r="Q139" s="97"/>
      <c r="R139" s="97">
        <v>8640</v>
      </c>
    </row>
    <row r="140" spans="1:20" s="144" customFormat="1" ht="13.5" customHeight="1" x14ac:dyDescent="0.25">
      <c r="A140" s="183"/>
      <c r="B140" s="184"/>
      <c r="C140" s="506"/>
      <c r="D140" s="100"/>
      <c r="E140" s="679"/>
      <c r="F140" s="97"/>
      <c r="G140" s="98"/>
      <c r="H140" s="97"/>
      <c r="I140" s="97"/>
      <c r="J140" s="97"/>
      <c r="K140" s="97"/>
      <c r="L140" s="97"/>
      <c r="M140" s="101"/>
      <c r="N140" s="97"/>
      <c r="O140" s="97"/>
      <c r="P140" s="97"/>
      <c r="Q140" s="97"/>
      <c r="R140" s="97"/>
    </row>
    <row r="141" spans="1:20" s="144" customFormat="1" ht="13.5" customHeight="1" x14ac:dyDescent="0.25">
      <c r="A141" s="102" t="s">
        <v>400</v>
      </c>
      <c r="B141" s="102"/>
      <c r="C141" s="506"/>
      <c r="D141" s="100"/>
      <c r="E141" s="679"/>
      <c r="F141" s="97"/>
      <c r="G141" s="98"/>
      <c r="H141" s="97"/>
      <c r="I141" s="97"/>
      <c r="J141" s="97"/>
      <c r="K141" s="97"/>
      <c r="L141" s="97"/>
      <c r="M141" s="101"/>
      <c r="N141" s="97"/>
      <c r="O141" s="97"/>
      <c r="P141" s="97"/>
      <c r="Q141" s="97"/>
      <c r="R141" s="97"/>
    </row>
    <row r="142" spans="1:20" s="144" customFormat="1" ht="13.5" customHeight="1" x14ac:dyDescent="0.25">
      <c r="A142" s="177"/>
      <c r="B142" s="178"/>
      <c r="C142" s="506"/>
      <c r="D142" s="100"/>
      <c r="E142" s="679"/>
      <c r="F142" s="97"/>
      <c r="G142" s="98"/>
      <c r="H142" s="97"/>
      <c r="I142" s="97"/>
      <c r="J142" s="97"/>
      <c r="K142" s="97"/>
      <c r="L142" s="97"/>
      <c r="M142" s="101"/>
      <c r="N142" s="97"/>
      <c r="O142" s="97"/>
      <c r="P142" s="97"/>
      <c r="Q142" s="97"/>
      <c r="R142" s="97"/>
      <c r="T142" s="653"/>
    </row>
    <row r="143" spans="1:20" s="144" customFormat="1" ht="13.5" customHeight="1" x14ac:dyDescent="0.25">
      <c r="A143" s="100" t="s">
        <v>251</v>
      </c>
      <c r="B143" s="100"/>
      <c r="C143" s="506"/>
      <c r="D143" s="100"/>
      <c r="E143" s="102" t="s">
        <v>33</v>
      </c>
      <c r="F143" s="104"/>
      <c r="G143" s="185"/>
      <c r="H143" s="104"/>
      <c r="I143" s="104">
        <f>+I147+I233+I265</f>
        <v>1886</v>
      </c>
      <c r="J143" s="104">
        <v>1063</v>
      </c>
      <c r="K143" s="104"/>
      <c r="L143" s="104">
        <f>L147+L233+L265</f>
        <v>2949</v>
      </c>
      <c r="M143" s="103"/>
      <c r="N143" s="104"/>
      <c r="O143" s="104">
        <f>+O147+O233+O265</f>
        <v>7540</v>
      </c>
      <c r="P143" s="104">
        <v>4252</v>
      </c>
      <c r="Q143" s="104"/>
      <c r="R143" s="104">
        <f>R147+R233+R265</f>
        <v>11796</v>
      </c>
    </row>
    <row r="144" spans="1:20" s="447" customFormat="1" ht="13.5" customHeight="1" x14ac:dyDescent="0.25">
      <c r="A144" s="100" t="s">
        <v>401</v>
      </c>
      <c r="B144" s="100"/>
      <c r="C144" s="506"/>
      <c r="D144" s="100"/>
      <c r="E144" s="679"/>
      <c r="F144" s="97"/>
      <c r="G144" s="98"/>
      <c r="H144" s="97"/>
      <c r="I144" s="97"/>
      <c r="J144" s="97"/>
      <c r="K144" s="97"/>
      <c r="L144" s="97"/>
      <c r="M144" s="101"/>
      <c r="N144" s="97"/>
      <c r="O144" s="97"/>
      <c r="P144" s="97"/>
      <c r="Q144" s="97"/>
      <c r="R144" s="97"/>
    </row>
    <row r="145" spans="1:18" s="144" customFormat="1" ht="13.5" customHeight="1" x14ac:dyDescent="0.25">
      <c r="A145" s="183" t="s">
        <v>252</v>
      </c>
      <c r="B145" s="184"/>
      <c r="C145" s="506"/>
      <c r="D145" s="100"/>
      <c r="E145" s="679"/>
      <c r="F145" s="97"/>
      <c r="G145" s="98"/>
      <c r="H145" s="97"/>
      <c r="I145" s="97"/>
      <c r="J145" s="97"/>
      <c r="K145" s="97"/>
      <c r="L145" s="97"/>
      <c r="M145" s="101"/>
      <c r="N145" s="97"/>
      <c r="O145" s="97"/>
      <c r="P145" s="97"/>
      <c r="Q145" s="97"/>
      <c r="R145" s="97"/>
    </row>
    <row r="146" spans="1:18" s="144" customFormat="1" ht="13.5" customHeight="1" x14ac:dyDescent="0.25">
      <c r="A146" s="183"/>
      <c r="B146" s="184"/>
      <c r="C146" s="506"/>
      <c r="D146" s="100"/>
      <c r="E146" s="139"/>
      <c r="F146" s="97"/>
      <c r="G146" s="98"/>
      <c r="H146" s="97"/>
      <c r="I146" s="97"/>
      <c r="J146" s="97"/>
      <c r="K146" s="97"/>
      <c r="L146" s="97"/>
      <c r="M146" s="101"/>
      <c r="N146" s="97"/>
      <c r="O146" s="97"/>
      <c r="P146" s="97"/>
      <c r="Q146" s="97"/>
      <c r="R146" s="97"/>
    </row>
    <row r="147" spans="1:18" s="144" customFormat="1" ht="13.5" customHeight="1" x14ac:dyDescent="0.25">
      <c r="A147" s="183"/>
      <c r="B147" s="184" t="s">
        <v>402</v>
      </c>
      <c r="C147" s="506"/>
      <c r="D147" s="100" t="s">
        <v>53</v>
      </c>
      <c r="E147" s="102" t="s">
        <v>33</v>
      </c>
      <c r="F147" s="104"/>
      <c r="G147" s="185"/>
      <c r="H147" s="104">
        <f t="shared" ref="H147" si="2">H153+H171+H178+H194+H201+H217+H233+H265</f>
        <v>0</v>
      </c>
      <c r="I147" s="104">
        <f>+I153+I171+I178+I194+I201+I217</f>
        <v>1456</v>
      </c>
      <c r="J147" s="104">
        <f>+J153+J171+J178+J194+J201+J217</f>
        <v>971</v>
      </c>
      <c r="K147" s="104"/>
      <c r="L147" s="104">
        <f>L153+L171+L178+L194+L201+L217</f>
        <v>2427</v>
      </c>
      <c r="M147" s="103"/>
      <c r="N147" s="104"/>
      <c r="O147" s="104">
        <f>+O153+O171+O178+O194+O201+O217</f>
        <v>5824</v>
      </c>
      <c r="P147" s="104">
        <f>+P153+P171+P178+P194+P201+P217</f>
        <v>3884</v>
      </c>
      <c r="Q147" s="104"/>
      <c r="R147" s="104">
        <f>R153+R171+R178+R194+R201+R217</f>
        <v>9708</v>
      </c>
    </row>
    <row r="148" spans="1:18" s="144" customFormat="1" ht="13.5" customHeight="1" x14ac:dyDescent="0.25">
      <c r="A148" s="183"/>
      <c r="B148" s="184"/>
      <c r="C148" s="506"/>
      <c r="D148" s="100" t="s">
        <v>52</v>
      </c>
      <c r="E148" s="139"/>
      <c r="F148" s="97"/>
      <c r="G148" s="98"/>
      <c r="H148" s="97"/>
      <c r="I148" s="97"/>
      <c r="J148" s="97"/>
      <c r="K148" s="97"/>
      <c r="L148" s="97"/>
      <c r="M148" s="101"/>
      <c r="N148" s="97"/>
      <c r="O148" s="97"/>
      <c r="P148" s="97"/>
      <c r="Q148" s="97"/>
      <c r="R148" s="97"/>
    </row>
    <row r="149" spans="1:18" s="144" customFormat="1" ht="13.5" customHeight="1" x14ac:dyDescent="0.25">
      <c r="C149" s="176"/>
      <c r="D149" s="100" t="s">
        <v>54</v>
      </c>
      <c r="F149" s="434">
        <f>+F153+F239+F271</f>
        <v>0</v>
      </c>
      <c r="G149" s="98"/>
      <c r="H149" s="97"/>
      <c r="I149" s="97"/>
      <c r="J149" s="97"/>
      <c r="K149" s="97"/>
      <c r="L149" s="97"/>
      <c r="M149" s="101"/>
      <c r="N149" s="104"/>
      <c r="O149" s="104"/>
      <c r="P149" s="104"/>
      <c r="Q149" s="104"/>
      <c r="R149" s="104"/>
    </row>
    <row r="150" spans="1:18" s="144" customFormat="1" ht="13.5" customHeight="1" x14ac:dyDescent="0.25">
      <c r="A150" s="183"/>
      <c r="B150" s="184"/>
      <c r="C150" s="176"/>
      <c r="D150" s="100" t="s">
        <v>55</v>
      </c>
      <c r="E150" s="139"/>
      <c r="F150" s="97"/>
      <c r="G150" s="98"/>
      <c r="H150" s="97"/>
      <c r="I150" s="97"/>
      <c r="J150" s="97"/>
      <c r="K150" s="97"/>
      <c r="L150" s="97"/>
      <c r="M150" s="101"/>
      <c r="N150" s="97"/>
      <c r="O150" s="97"/>
      <c r="P150" s="97"/>
      <c r="Q150" s="97"/>
      <c r="R150" s="97"/>
    </row>
    <row r="151" spans="1:18" s="144" customFormat="1" ht="13.5" customHeight="1" x14ac:dyDescent="0.25">
      <c r="A151" s="179"/>
      <c r="B151" s="178"/>
      <c r="C151" s="176"/>
      <c r="D151" s="100" t="s">
        <v>581</v>
      </c>
      <c r="E151" s="139"/>
      <c r="F151" s="97"/>
      <c r="G151" s="98"/>
      <c r="H151" s="97"/>
      <c r="I151" s="97"/>
      <c r="J151" s="97"/>
      <c r="K151" s="97"/>
      <c r="L151" s="97"/>
      <c r="M151" s="101"/>
      <c r="N151" s="97"/>
      <c r="O151" s="97"/>
      <c r="P151" s="97"/>
      <c r="Q151" s="97"/>
      <c r="R151" s="97"/>
    </row>
    <row r="152" spans="1:18" s="144" customFormat="1" ht="13.5" customHeight="1" x14ac:dyDescent="0.25">
      <c r="A152" s="179"/>
      <c r="B152" s="178"/>
      <c r="C152" s="176"/>
      <c r="D152" s="100"/>
      <c r="E152" s="139"/>
      <c r="F152" s="97"/>
      <c r="G152" s="98"/>
      <c r="H152" s="97"/>
      <c r="I152" s="97"/>
      <c r="J152" s="97"/>
      <c r="K152" s="97"/>
      <c r="L152" s="97"/>
      <c r="M152" s="101"/>
      <c r="N152" s="97"/>
      <c r="O152" s="97"/>
      <c r="P152" s="97"/>
      <c r="Q152" s="97"/>
      <c r="R152" s="97"/>
    </row>
    <row r="153" spans="1:18" s="144" customFormat="1" ht="13.5" customHeight="1" x14ac:dyDescent="0.25">
      <c r="A153" s="179"/>
      <c r="B153" s="676" t="s">
        <v>559</v>
      </c>
      <c r="C153" s="176"/>
      <c r="D153" s="135"/>
      <c r="E153" s="102" t="s">
        <v>33</v>
      </c>
      <c r="F153" s="97"/>
      <c r="G153" s="98"/>
      <c r="H153" s="97"/>
      <c r="I153" s="104">
        <v>890</v>
      </c>
      <c r="J153" s="104">
        <v>595</v>
      </c>
      <c r="K153" s="104"/>
      <c r="L153" s="104">
        <f>L155+L159+L164</f>
        <v>1485</v>
      </c>
      <c r="M153" s="101"/>
      <c r="N153" s="97"/>
      <c r="O153" s="104">
        <f>+O155+O159+O164</f>
        <v>3560</v>
      </c>
      <c r="P153" s="104">
        <f>+P155+P159+P164</f>
        <v>2380</v>
      </c>
      <c r="Q153" s="104"/>
      <c r="R153" s="104">
        <f>R155+R159+R164</f>
        <v>5940</v>
      </c>
    </row>
    <row r="154" spans="1:18" s="144" customFormat="1" ht="13.5" customHeight="1" x14ac:dyDescent="0.25">
      <c r="A154" s="179"/>
      <c r="B154" s="178"/>
      <c r="C154" s="176"/>
      <c r="D154" s="135"/>
      <c r="E154" s="139"/>
      <c r="F154" s="97"/>
      <c r="G154" s="98"/>
      <c r="H154" s="97"/>
      <c r="I154" s="97"/>
      <c r="J154" s="97"/>
      <c r="K154" s="97"/>
      <c r="L154" s="97"/>
      <c r="M154" s="101"/>
      <c r="N154" s="97"/>
      <c r="O154" s="97"/>
      <c r="P154" s="97"/>
      <c r="Q154" s="97"/>
      <c r="R154" s="97"/>
    </row>
    <row r="155" spans="1:18" s="144" customFormat="1" ht="13.5" customHeight="1" x14ac:dyDescent="0.25">
      <c r="A155" s="179"/>
      <c r="C155" s="176"/>
      <c r="D155" s="135"/>
      <c r="E155" s="139" t="s">
        <v>292</v>
      </c>
      <c r="F155" s="97"/>
      <c r="G155" s="98"/>
      <c r="H155" s="97"/>
      <c r="I155" s="104">
        <v>168</v>
      </c>
      <c r="J155" s="104">
        <v>113</v>
      </c>
      <c r="K155" s="104"/>
      <c r="L155" s="104">
        <v>281</v>
      </c>
      <c r="M155" s="101"/>
      <c r="N155" s="97"/>
      <c r="O155" s="97">
        <v>672</v>
      </c>
      <c r="P155" s="97">
        <v>452</v>
      </c>
      <c r="Q155" s="97"/>
      <c r="R155" s="97">
        <v>1124</v>
      </c>
    </row>
    <row r="156" spans="1:18" s="144" customFormat="1" ht="13.5" customHeight="1" x14ac:dyDescent="0.25">
      <c r="A156" s="179"/>
      <c r="B156" s="178"/>
      <c r="C156" s="176"/>
      <c r="D156" s="135"/>
      <c r="E156" s="139"/>
      <c r="F156" s="97"/>
      <c r="G156" s="98"/>
      <c r="H156" s="97"/>
      <c r="I156" s="97"/>
      <c r="J156" s="97"/>
      <c r="K156" s="97"/>
      <c r="L156" s="97"/>
      <c r="M156" s="101"/>
      <c r="N156" s="97"/>
      <c r="O156" s="97"/>
      <c r="P156" s="97"/>
      <c r="Q156" s="97"/>
      <c r="R156" s="97"/>
    </row>
    <row r="157" spans="1:18" s="144" customFormat="1" ht="13.5" customHeight="1" x14ac:dyDescent="0.25">
      <c r="A157" s="179"/>
      <c r="C157" s="176"/>
      <c r="D157" s="135"/>
      <c r="E157" s="139" t="s">
        <v>562</v>
      </c>
      <c r="F157" s="97"/>
      <c r="G157" s="98"/>
      <c r="H157" s="97"/>
      <c r="I157" s="104">
        <v>168</v>
      </c>
      <c r="J157" s="104">
        <v>113</v>
      </c>
      <c r="K157" s="104"/>
      <c r="L157" s="104">
        <v>281</v>
      </c>
      <c r="M157" s="101"/>
      <c r="N157" s="97"/>
      <c r="O157" s="97">
        <v>672</v>
      </c>
      <c r="P157" s="97">
        <v>452</v>
      </c>
      <c r="Q157" s="97"/>
      <c r="R157" s="97">
        <v>1124</v>
      </c>
    </row>
    <row r="158" spans="1:18" s="144" customFormat="1" ht="13.5" customHeight="1" x14ac:dyDescent="0.25">
      <c r="A158" s="179"/>
      <c r="B158" s="178"/>
      <c r="C158" s="176"/>
      <c r="D158" s="100"/>
      <c r="E158" s="139"/>
      <c r="F158" s="97"/>
      <c r="G158" s="98"/>
      <c r="H158" s="97"/>
      <c r="I158" s="97"/>
      <c r="J158" s="97"/>
      <c r="K158" s="97"/>
      <c r="L158" s="97"/>
      <c r="M158" s="101"/>
      <c r="N158" s="97"/>
      <c r="O158" s="97"/>
      <c r="P158" s="97"/>
      <c r="Q158" s="97"/>
      <c r="R158" s="97"/>
    </row>
    <row r="159" spans="1:18" s="144" customFormat="1" ht="13.5" customHeight="1" x14ac:dyDescent="0.25">
      <c r="A159" s="179"/>
      <c r="B159" s="178"/>
      <c r="C159" s="176"/>
      <c r="E159" s="139" t="s">
        <v>281</v>
      </c>
      <c r="F159" s="97"/>
      <c r="G159" s="98"/>
      <c r="H159" s="97"/>
      <c r="I159" s="104">
        <v>366</v>
      </c>
      <c r="J159" s="104">
        <v>244</v>
      </c>
      <c r="K159" s="104"/>
      <c r="L159" s="104">
        <v>610</v>
      </c>
      <c r="M159" s="101"/>
      <c r="N159" s="97"/>
      <c r="O159" s="104">
        <f>+O161+O162</f>
        <v>1464</v>
      </c>
      <c r="P159" s="104">
        <f>+P161+P162</f>
        <v>976</v>
      </c>
      <c r="Q159" s="104"/>
      <c r="R159" s="104">
        <f>+P159+O159</f>
        <v>2440</v>
      </c>
    </row>
    <row r="160" spans="1:18" s="144" customFormat="1" ht="13.5" customHeight="1" x14ac:dyDescent="0.25">
      <c r="A160" s="179"/>
      <c r="B160" s="178"/>
      <c r="C160" s="176"/>
      <c r="D160" s="135"/>
      <c r="E160" s="139"/>
      <c r="F160" s="97"/>
      <c r="G160" s="98"/>
      <c r="H160" s="97"/>
      <c r="I160" s="97"/>
      <c r="J160" s="97"/>
      <c r="K160" s="97"/>
      <c r="L160" s="97"/>
      <c r="M160" s="101"/>
      <c r="N160" s="97"/>
      <c r="O160" s="97"/>
      <c r="P160" s="97"/>
      <c r="Q160" s="97"/>
      <c r="R160" s="97"/>
    </row>
    <row r="161" spans="1:18" s="144" customFormat="1" ht="13.5" customHeight="1" x14ac:dyDescent="0.25">
      <c r="A161" s="179"/>
      <c r="B161" s="178"/>
      <c r="C161" s="176"/>
      <c r="D161" s="135"/>
      <c r="E161" s="139" t="s">
        <v>563</v>
      </c>
      <c r="F161" s="97"/>
      <c r="G161" s="98"/>
      <c r="H161" s="97"/>
      <c r="I161" s="97">
        <v>183</v>
      </c>
      <c r="J161" s="97">
        <v>122</v>
      </c>
      <c r="K161" s="97"/>
      <c r="L161" s="97">
        <v>305</v>
      </c>
      <c r="M161" s="101"/>
      <c r="N161" s="97"/>
      <c r="O161" s="97">
        <v>732</v>
      </c>
      <c r="P161" s="97">
        <v>488</v>
      </c>
      <c r="Q161" s="97"/>
      <c r="R161" s="97">
        <f t="shared" ref="R161:R162" si="3">+P161+O161</f>
        <v>1220</v>
      </c>
    </row>
    <row r="162" spans="1:18" s="144" customFormat="1" ht="13.5" customHeight="1" x14ac:dyDescent="0.25">
      <c r="A162" s="179"/>
      <c r="B162" s="178"/>
      <c r="C162" s="176"/>
      <c r="D162" s="135"/>
      <c r="E162" s="139" t="s">
        <v>564</v>
      </c>
      <c r="F162" s="97"/>
      <c r="G162" s="98"/>
      <c r="H162" s="97"/>
      <c r="I162" s="97">
        <v>183</v>
      </c>
      <c r="J162" s="97">
        <v>122</v>
      </c>
      <c r="K162" s="97"/>
      <c r="L162" s="97">
        <v>305</v>
      </c>
      <c r="M162" s="101"/>
      <c r="N162" s="97"/>
      <c r="O162" s="97">
        <v>732</v>
      </c>
      <c r="P162" s="97">
        <v>488</v>
      </c>
      <c r="Q162" s="97"/>
      <c r="R162" s="97">
        <f t="shared" si="3"/>
        <v>1220</v>
      </c>
    </row>
    <row r="163" spans="1:18" s="144" customFormat="1" ht="13.5" customHeight="1" x14ac:dyDescent="0.25">
      <c r="A163" s="179"/>
      <c r="B163" s="178"/>
      <c r="C163" s="176"/>
      <c r="D163" s="135"/>
      <c r="E163" s="139"/>
      <c r="F163" s="97"/>
      <c r="G163" s="98"/>
      <c r="H163" s="97"/>
      <c r="I163" s="97"/>
      <c r="J163" s="97"/>
      <c r="K163" s="97"/>
      <c r="L163" s="97"/>
      <c r="M163" s="101"/>
      <c r="N163" s="97"/>
      <c r="O163" s="97"/>
      <c r="P163" s="97"/>
      <c r="Q163" s="97"/>
      <c r="R163" s="97"/>
    </row>
    <row r="164" spans="1:18" s="144" customFormat="1" ht="13.5" customHeight="1" x14ac:dyDescent="0.25">
      <c r="A164" s="179"/>
      <c r="B164" s="178"/>
      <c r="C164" s="176"/>
      <c r="D164" s="100"/>
      <c r="E164" s="139" t="s">
        <v>282</v>
      </c>
      <c r="F164" s="104"/>
      <c r="G164" s="185"/>
      <c r="H164" s="104"/>
      <c r="I164" s="104">
        <v>356</v>
      </c>
      <c r="J164" s="104">
        <v>238</v>
      </c>
      <c r="K164" s="104"/>
      <c r="L164" s="104">
        <v>594</v>
      </c>
      <c r="M164" s="103"/>
      <c r="N164" s="104"/>
      <c r="O164" s="104">
        <f>+O167+O167</f>
        <v>1424</v>
      </c>
      <c r="P164" s="104">
        <f>+P167+P167</f>
        <v>952</v>
      </c>
      <c r="Q164" s="104"/>
      <c r="R164" s="104">
        <f>+P164+O164</f>
        <v>2376</v>
      </c>
    </row>
    <row r="165" spans="1:18" s="144" customFormat="1" ht="13.5" customHeight="1" x14ac:dyDescent="0.25">
      <c r="A165" s="179"/>
      <c r="B165" s="178"/>
      <c r="C165" s="176"/>
      <c r="D165" s="100"/>
      <c r="E165" s="139"/>
      <c r="F165" s="97"/>
      <c r="G165" s="98"/>
      <c r="H165" s="97"/>
      <c r="I165" s="97"/>
      <c r="J165" s="97"/>
      <c r="K165" s="97"/>
      <c r="L165" s="97"/>
      <c r="M165" s="101"/>
      <c r="N165" s="97"/>
      <c r="O165" s="97"/>
      <c r="P165" s="97"/>
      <c r="Q165" s="97"/>
      <c r="R165" s="97"/>
    </row>
    <row r="166" spans="1:18" s="144" customFormat="1" ht="13.5" customHeight="1" x14ac:dyDescent="0.25">
      <c r="A166" s="179"/>
      <c r="B166" s="178"/>
      <c r="C166" s="176"/>
      <c r="D166" s="100"/>
      <c r="E166" s="139" t="s">
        <v>565</v>
      </c>
      <c r="F166" s="97"/>
      <c r="G166" s="98"/>
      <c r="H166" s="97"/>
      <c r="I166" s="97">
        <v>178</v>
      </c>
      <c r="J166" s="97">
        <v>119</v>
      </c>
      <c r="K166" s="97"/>
      <c r="L166" s="97">
        <v>297</v>
      </c>
      <c r="M166" s="101"/>
      <c r="N166" s="97"/>
      <c r="O166" s="97">
        <v>712</v>
      </c>
      <c r="P166" s="97">
        <v>476</v>
      </c>
      <c r="Q166" s="97"/>
      <c r="R166" s="104">
        <f t="shared" ref="R166:R167" si="4">+P166+O166</f>
        <v>1188</v>
      </c>
    </row>
    <row r="167" spans="1:18" s="144" customFormat="1" ht="13.5" customHeight="1" x14ac:dyDescent="0.25">
      <c r="A167" s="179"/>
      <c r="B167" s="178"/>
      <c r="C167" s="176"/>
      <c r="D167" s="100"/>
      <c r="E167" s="139" t="s">
        <v>566</v>
      </c>
      <c r="F167" s="97"/>
      <c r="G167" s="98"/>
      <c r="H167" s="97"/>
      <c r="I167" s="97">
        <v>178</v>
      </c>
      <c r="J167" s="97">
        <v>119</v>
      </c>
      <c r="K167" s="97"/>
      <c r="L167" s="97">
        <v>297</v>
      </c>
      <c r="M167" s="101"/>
      <c r="N167" s="97"/>
      <c r="O167" s="97">
        <v>712</v>
      </c>
      <c r="P167" s="97">
        <v>476</v>
      </c>
      <c r="Q167" s="97"/>
      <c r="R167" s="104">
        <f t="shared" si="4"/>
        <v>1188</v>
      </c>
    </row>
    <row r="168" spans="1:18" s="144" customFormat="1" ht="13.5" customHeight="1" x14ac:dyDescent="0.25">
      <c r="A168" s="179"/>
      <c r="B168" s="178"/>
      <c r="C168" s="176"/>
      <c r="D168" s="100"/>
      <c r="E168" s="139"/>
      <c r="F168" s="97"/>
      <c r="G168" s="98"/>
      <c r="H168" s="97"/>
      <c r="I168" s="97"/>
      <c r="J168" s="97"/>
      <c r="K168" s="97"/>
      <c r="L168" s="97"/>
      <c r="M168" s="101"/>
      <c r="N168" s="97"/>
      <c r="O168" s="97"/>
      <c r="P168" s="97"/>
      <c r="Q168" s="97"/>
      <c r="R168" s="97"/>
    </row>
    <row r="169" spans="1:18" s="144" customFormat="1" ht="13.5" customHeight="1" x14ac:dyDescent="0.25">
      <c r="A169" s="179"/>
      <c r="B169" s="178"/>
      <c r="C169" s="176"/>
      <c r="D169" s="100"/>
      <c r="E169" s="139"/>
      <c r="F169" s="97"/>
      <c r="G169" s="98"/>
      <c r="H169" s="97"/>
      <c r="I169" s="97"/>
      <c r="J169" s="97"/>
      <c r="K169" s="97"/>
      <c r="L169" s="97"/>
      <c r="M169" s="101"/>
      <c r="N169" s="97"/>
      <c r="O169" s="97"/>
      <c r="P169" s="97"/>
      <c r="Q169" s="97"/>
      <c r="R169" s="97"/>
    </row>
    <row r="170" spans="1:18" s="144" customFormat="1" ht="13.5" customHeight="1" x14ac:dyDescent="0.25">
      <c r="A170" s="179"/>
      <c r="B170" s="178"/>
      <c r="C170" s="176"/>
      <c r="D170" s="100"/>
      <c r="E170" s="139"/>
      <c r="F170" s="97"/>
      <c r="G170" s="98"/>
      <c r="H170" s="97"/>
      <c r="I170" s="97"/>
      <c r="J170" s="97"/>
      <c r="K170" s="97"/>
      <c r="L170" s="97"/>
      <c r="M170" s="101"/>
      <c r="N170" s="97"/>
      <c r="O170" s="97"/>
      <c r="P170" s="97"/>
      <c r="Q170" s="97"/>
      <c r="R170" s="97"/>
    </row>
    <row r="171" spans="1:18" s="144" customFormat="1" ht="13.5" customHeight="1" x14ac:dyDescent="0.25">
      <c r="A171" s="179"/>
      <c r="B171" s="676" t="s">
        <v>567</v>
      </c>
      <c r="C171" s="176"/>
      <c r="E171" s="102" t="s">
        <v>33</v>
      </c>
      <c r="F171" s="97"/>
      <c r="G171" s="98"/>
      <c r="H171" s="97"/>
      <c r="I171" s="104">
        <v>30</v>
      </c>
      <c r="J171" s="104">
        <v>20</v>
      </c>
      <c r="K171" s="104"/>
      <c r="L171" s="104">
        <f>L173</f>
        <v>50</v>
      </c>
      <c r="M171" s="101"/>
      <c r="N171" s="97"/>
      <c r="O171" s="104">
        <f>+O173</f>
        <v>120</v>
      </c>
      <c r="P171" s="104">
        <f>+P173</f>
        <v>80</v>
      </c>
      <c r="Q171" s="104"/>
      <c r="R171" s="104">
        <f>+R173</f>
        <v>200</v>
      </c>
    </row>
    <row r="172" spans="1:18" s="144" customFormat="1" ht="13.5" customHeight="1" x14ac:dyDescent="0.25">
      <c r="A172" s="179"/>
      <c r="B172" s="178"/>
      <c r="C172" s="176"/>
      <c r="D172" s="100"/>
      <c r="E172" s="139"/>
      <c r="F172" s="97"/>
      <c r="G172" s="98"/>
      <c r="H172" s="97"/>
      <c r="I172" s="97"/>
      <c r="J172" s="97"/>
      <c r="K172" s="97"/>
      <c r="L172" s="97"/>
      <c r="M172" s="101"/>
      <c r="N172" s="97"/>
      <c r="O172" s="97"/>
      <c r="P172" s="97"/>
      <c r="Q172" s="97"/>
      <c r="R172" s="97"/>
    </row>
    <row r="173" spans="1:18" s="144" customFormat="1" ht="13.5" customHeight="1" x14ac:dyDescent="0.25">
      <c r="A173" s="179"/>
      <c r="B173" s="178"/>
      <c r="C173" s="176"/>
      <c r="D173" s="100"/>
      <c r="E173" s="139" t="s">
        <v>281</v>
      </c>
      <c r="F173" s="97"/>
      <c r="G173" s="98"/>
      <c r="H173" s="97"/>
      <c r="I173" s="97">
        <v>30</v>
      </c>
      <c r="J173" s="97">
        <v>20</v>
      </c>
      <c r="K173" s="97"/>
      <c r="L173" s="97">
        <v>50</v>
      </c>
      <c r="M173" s="101"/>
      <c r="N173" s="97"/>
      <c r="O173" s="104">
        <f>+O175+O176</f>
        <v>120</v>
      </c>
      <c r="P173" s="104">
        <f>+P175+P176</f>
        <v>80</v>
      </c>
      <c r="Q173" s="97"/>
      <c r="R173" s="104">
        <f t="shared" ref="R173:R176" si="5">+P173+O173</f>
        <v>200</v>
      </c>
    </row>
    <row r="174" spans="1:18" s="144" customFormat="1" ht="13.5" customHeight="1" x14ac:dyDescent="0.25">
      <c r="A174" s="179"/>
      <c r="B174" s="178"/>
      <c r="C174" s="176"/>
      <c r="D174" s="100"/>
      <c r="E174" s="139"/>
      <c r="F174" s="97"/>
      <c r="G174" s="98"/>
      <c r="H174" s="97"/>
      <c r="I174" s="97"/>
      <c r="J174" s="97"/>
      <c r="K174" s="97"/>
      <c r="L174" s="97"/>
      <c r="M174" s="101"/>
      <c r="N174" s="97"/>
      <c r="O174" s="97"/>
      <c r="P174" s="97"/>
      <c r="Q174" s="97"/>
      <c r="R174" s="97"/>
    </row>
    <row r="175" spans="1:18" s="144" customFormat="1" ht="13.5" customHeight="1" x14ac:dyDescent="0.25">
      <c r="A175" s="179"/>
      <c r="B175" s="178"/>
      <c r="C175" s="176"/>
      <c r="D175" s="100"/>
      <c r="E175" s="139" t="s">
        <v>563</v>
      </c>
      <c r="F175" s="97"/>
      <c r="G175" s="98"/>
      <c r="H175" s="97"/>
      <c r="I175" s="97">
        <v>15</v>
      </c>
      <c r="J175" s="97">
        <v>10</v>
      </c>
      <c r="K175" s="97"/>
      <c r="L175" s="97">
        <v>25</v>
      </c>
      <c r="M175" s="101"/>
      <c r="N175" s="97"/>
      <c r="O175" s="97">
        <v>60</v>
      </c>
      <c r="P175" s="97">
        <v>40</v>
      </c>
      <c r="Q175" s="97"/>
      <c r="R175" s="104">
        <f t="shared" si="5"/>
        <v>100</v>
      </c>
    </row>
    <row r="176" spans="1:18" s="144" customFormat="1" ht="13.5" customHeight="1" x14ac:dyDescent="0.25">
      <c r="A176" s="179"/>
      <c r="B176" s="178"/>
      <c r="C176" s="176"/>
      <c r="D176" s="100"/>
      <c r="E176" s="139" t="s">
        <v>564</v>
      </c>
      <c r="F176" s="97"/>
      <c r="G176" s="98"/>
      <c r="H176" s="97"/>
      <c r="I176" s="97">
        <v>15</v>
      </c>
      <c r="J176" s="97">
        <v>10</v>
      </c>
      <c r="K176" s="97"/>
      <c r="L176" s="97">
        <v>25</v>
      </c>
      <c r="M176" s="101"/>
      <c r="N176" s="97"/>
      <c r="O176" s="97">
        <v>60</v>
      </c>
      <c r="P176" s="97">
        <v>40</v>
      </c>
      <c r="Q176" s="97"/>
      <c r="R176" s="104">
        <f t="shared" si="5"/>
        <v>100</v>
      </c>
    </row>
    <row r="177" spans="1:18" s="144" customFormat="1" ht="13.5" customHeight="1" x14ac:dyDescent="0.25">
      <c r="A177" s="179"/>
      <c r="B177" s="178"/>
      <c r="C177" s="176"/>
      <c r="D177" s="100"/>
      <c r="E177" s="139"/>
      <c r="F177" s="97"/>
      <c r="G177" s="98"/>
      <c r="H177" s="97"/>
      <c r="I177" s="97"/>
      <c r="J177" s="97"/>
      <c r="K177" s="97"/>
      <c r="L177" s="97"/>
      <c r="M177" s="101"/>
      <c r="N177" s="97"/>
      <c r="O177" s="97"/>
      <c r="P177" s="97"/>
      <c r="Q177" s="97"/>
      <c r="R177" s="97"/>
    </row>
    <row r="178" spans="1:18" s="144" customFormat="1" ht="13.5" customHeight="1" x14ac:dyDescent="0.25">
      <c r="A178" s="179"/>
      <c r="B178" s="676" t="s">
        <v>568</v>
      </c>
      <c r="C178" s="176"/>
      <c r="D178" s="101"/>
      <c r="E178" s="102" t="s">
        <v>33</v>
      </c>
      <c r="F178" s="97"/>
      <c r="G178" s="98"/>
      <c r="H178" s="97"/>
      <c r="I178" s="104">
        <f>I180+I184+I189</f>
        <v>283</v>
      </c>
      <c r="J178" s="104">
        <f>J180+J184+J189</f>
        <v>188</v>
      </c>
      <c r="K178" s="104"/>
      <c r="L178" s="104">
        <f>L180+L184+L189</f>
        <v>471</v>
      </c>
      <c r="M178" s="101"/>
      <c r="N178" s="97"/>
      <c r="O178" s="104">
        <f>+O180+O184+O189</f>
        <v>1132</v>
      </c>
      <c r="P178" s="104">
        <f>+P180+P184+P189</f>
        <v>752</v>
      </c>
      <c r="Q178" s="104"/>
      <c r="R178" s="104">
        <f>+R180+R184+R189</f>
        <v>1884</v>
      </c>
    </row>
    <row r="179" spans="1:18" s="144" customFormat="1" ht="13.5" customHeight="1" x14ac:dyDescent="0.25">
      <c r="A179" s="179"/>
      <c r="B179" s="178"/>
      <c r="C179" s="176"/>
      <c r="D179" s="101"/>
      <c r="E179" s="102"/>
      <c r="F179" s="97"/>
      <c r="G179" s="98"/>
      <c r="H179" s="97"/>
      <c r="I179" s="97"/>
      <c r="J179" s="97"/>
      <c r="K179" s="97"/>
      <c r="L179" s="97"/>
      <c r="M179" s="101"/>
      <c r="N179" s="97"/>
      <c r="O179" s="97"/>
      <c r="P179" s="97"/>
      <c r="Q179" s="97"/>
      <c r="R179" s="97"/>
    </row>
    <row r="180" spans="1:18" s="144" customFormat="1" ht="13.5" customHeight="1" x14ac:dyDescent="0.25">
      <c r="A180" s="179"/>
      <c r="B180" s="178"/>
      <c r="C180" s="176"/>
      <c r="D180" s="100"/>
      <c r="E180" s="139" t="s">
        <v>292</v>
      </c>
      <c r="F180" s="97"/>
      <c r="G180" s="98"/>
      <c r="H180" s="97"/>
      <c r="I180" s="97">
        <v>45</v>
      </c>
      <c r="J180" s="97">
        <v>30</v>
      </c>
      <c r="K180" s="97"/>
      <c r="L180" s="97">
        <v>75</v>
      </c>
      <c r="M180" s="101"/>
      <c r="N180" s="97"/>
      <c r="O180" s="104">
        <v>180</v>
      </c>
      <c r="P180" s="104">
        <v>120</v>
      </c>
      <c r="Q180" s="97"/>
      <c r="R180" s="104">
        <f t="shared" ref="R180" si="6">+P180+O180</f>
        <v>300</v>
      </c>
    </row>
    <row r="181" spans="1:18" s="144" customFormat="1" ht="13.5" customHeight="1" x14ac:dyDescent="0.25">
      <c r="A181" s="179"/>
      <c r="B181" s="178"/>
      <c r="C181" s="176"/>
      <c r="D181" s="100"/>
      <c r="E181" s="139"/>
      <c r="F181" s="97"/>
      <c r="G181" s="98"/>
      <c r="H181" s="97"/>
      <c r="I181" s="97"/>
      <c r="J181" s="97"/>
      <c r="K181" s="97"/>
      <c r="L181" s="97"/>
      <c r="M181" s="101"/>
      <c r="N181" s="97"/>
      <c r="O181" s="97"/>
      <c r="P181" s="97"/>
      <c r="Q181" s="97"/>
      <c r="R181" s="97"/>
    </row>
    <row r="182" spans="1:18" s="144" customFormat="1" ht="13.5" customHeight="1" x14ac:dyDescent="0.25">
      <c r="A182" s="179"/>
      <c r="B182" s="178"/>
      <c r="C182" s="176"/>
      <c r="D182" s="135"/>
      <c r="E182" s="139" t="s">
        <v>562</v>
      </c>
      <c r="F182" s="97"/>
      <c r="G182" s="98"/>
      <c r="H182" s="97"/>
      <c r="I182" s="97">
        <v>45</v>
      </c>
      <c r="J182" s="97">
        <v>30</v>
      </c>
      <c r="K182" s="97"/>
      <c r="L182" s="97">
        <v>75</v>
      </c>
      <c r="M182" s="101"/>
      <c r="N182" s="97"/>
      <c r="O182" s="97">
        <v>180</v>
      </c>
      <c r="P182" s="97">
        <v>120</v>
      </c>
      <c r="Q182" s="97"/>
      <c r="R182" s="104">
        <f t="shared" ref="R182:R187" si="7">+P182+O182</f>
        <v>300</v>
      </c>
    </row>
    <row r="183" spans="1:18" s="144" customFormat="1" ht="13.5" customHeight="1" x14ac:dyDescent="0.25">
      <c r="A183" s="179"/>
      <c r="B183" s="178"/>
      <c r="C183" s="176"/>
      <c r="D183" s="100"/>
      <c r="E183" s="139"/>
      <c r="F183" s="97"/>
      <c r="G183" s="98"/>
      <c r="H183" s="97"/>
      <c r="I183" s="97"/>
      <c r="J183" s="97"/>
      <c r="K183" s="97"/>
      <c r="L183" s="97"/>
      <c r="M183" s="101"/>
      <c r="N183" s="97"/>
      <c r="O183" s="97"/>
      <c r="P183" s="97"/>
      <c r="Q183" s="97"/>
      <c r="R183" s="97"/>
    </row>
    <row r="184" spans="1:18" s="144" customFormat="1" ht="13.5" customHeight="1" x14ac:dyDescent="0.25">
      <c r="A184" s="179"/>
      <c r="B184" s="178"/>
      <c r="C184" s="176"/>
      <c r="E184" s="139" t="s">
        <v>281</v>
      </c>
      <c r="F184" s="97"/>
      <c r="G184" s="98"/>
      <c r="H184" s="97"/>
      <c r="I184" s="97">
        <v>150</v>
      </c>
      <c r="J184" s="97">
        <v>100</v>
      </c>
      <c r="K184" s="97"/>
      <c r="L184" s="97">
        <v>250</v>
      </c>
      <c r="M184" s="101"/>
      <c r="N184" s="97"/>
      <c r="O184" s="97">
        <f>+O186+O187</f>
        <v>600</v>
      </c>
      <c r="P184" s="104">
        <f>+P186+P187</f>
        <v>400</v>
      </c>
      <c r="Q184" s="97"/>
      <c r="R184" s="104">
        <f t="shared" si="7"/>
        <v>1000</v>
      </c>
    </row>
    <row r="185" spans="1:18" s="144" customFormat="1" ht="13.5" customHeight="1" x14ac:dyDescent="0.25">
      <c r="A185" s="179"/>
      <c r="B185" s="178"/>
      <c r="C185" s="176"/>
      <c r="D185" s="135"/>
      <c r="E185" s="139"/>
      <c r="F185" s="97"/>
      <c r="G185" s="98"/>
      <c r="H185" s="97"/>
      <c r="I185" s="97"/>
      <c r="J185" s="97"/>
      <c r="K185" s="97"/>
      <c r="L185" s="97"/>
      <c r="M185" s="101"/>
      <c r="N185" s="97"/>
      <c r="O185" s="97"/>
      <c r="P185" s="97"/>
      <c r="Q185" s="97"/>
      <c r="R185" s="97"/>
    </row>
    <row r="186" spans="1:18" s="144" customFormat="1" ht="13.5" customHeight="1" x14ac:dyDescent="0.25">
      <c r="A186" s="179"/>
      <c r="B186" s="178"/>
      <c r="C186" s="176"/>
      <c r="D186" s="135"/>
      <c r="E186" s="139" t="s">
        <v>563</v>
      </c>
      <c r="F186" s="97"/>
      <c r="G186" s="98"/>
      <c r="H186" s="97"/>
      <c r="I186" s="97">
        <v>75</v>
      </c>
      <c r="J186" s="97">
        <v>50</v>
      </c>
      <c r="K186" s="97"/>
      <c r="L186" s="97">
        <v>125</v>
      </c>
      <c r="M186" s="101"/>
      <c r="N186" s="97"/>
      <c r="O186" s="97">
        <v>300</v>
      </c>
      <c r="P186" s="97">
        <v>200</v>
      </c>
      <c r="Q186" s="97"/>
      <c r="R186" s="104">
        <f t="shared" si="7"/>
        <v>500</v>
      </c>
    </row>
    <row r="187" spans="1:18" s="144" customFormat="1" ht="13.5" customHeight="1" x14ac:dyDescent="0.25">
      <c r="A187" s="179"/>
      <c r="B187" s="178"/>
      <c r="C187" s="176"/>
      <c r="D187" s="135"/>
      <c r="E187" s="139" t="s">
        <v>564</v>
      </c>
      <c r="F187" s="97"/>
      <c r="G187" s="98"/>
      <c r="H187" s="97"/>
      <c r="I187" s="97">
        <v>75</v>
      </c>
      <c r="J187" s="97">
        <v>50</v>
      </c>
      <c r="K187" s="97"/>
      <c r="L187" s="97">
        <v>125</v>
      </c>
      <c r="M187" s="101"/>
      <c r="N187" s="97"/>
      <c r="O187" s="97">
        <v>300</v>
      </c>
      <c r="P187" s="97">
        <v>200</v>
      </c>
      <c r="Q187" s="97"/>
      <c r="R187" s="104">
        <f t="shared" si="7"/>
        <v>500</v>
      </c>
    </row>
    <row r="188" spans="1:18" s="144" customFormat="1" ht="13.5" customHeight="1" x14ac:dyDescent="0.25">
      <c r="A188" s="179"/>
      <c r="B188" s="178"/>
      <c r="C188" s="176"/>
      <c r="D188" s="135"/>
      <c r="E188" s="139"/>
      <c r="F188" s="97"/>
      <c r="G188" s="98"/>
      <c r="H188" s="97"/>
      <c r="I188" s="97"/>
      <c r="J188" s="97"/>
      <c r="K188" s="97"/>
      <c r="L188" s="97"/>
      <c r="M188" s="101"/>
      <c r="N188" s="97"/>
      <c r="O188" s="97"/>
      <c r="P188" s="97"/>
      <c r="Q188" s="97"/>
      <c r="R188" s="97"/>
    </row>
    <row r="189" spans="1:18" s="144" customFormat="1" ht="13.5" customHeight="1" x14ac:dyDescent="0.25">
      <c r="A189" s="179"/>
      <c r="B189" s="178"/>
      <c r="C189" s="176"/>
      <c r="D189" s="100"/>
      <c r="E189" s="139" t="s">
        <v>282</v>
      </c>
      <c r="F189" s="97"/>
      <c r="G189" s="98"/>
      <c r="H189" s="97"/>
      <c r="I189" s="97">
        <v>88</v>
      </c>
      <c r="J189" s="97">
        <v>58</v>
      </c>
      <c r="K189" s="97"/>
      <c r="L189" s="97">
        <v>146</v>
      </c>
      <c r="M189" s="101"/>
      <c r="N189" s="97"/>
      <c r="O189" s="104">
        <f>+O191+O192</f>
        <v>352</v>
      </c>
      <c r="P189" s="104">
        <f>+P191+P192</f>
        <v>232</v>
      </c>
      <c r="Q189" s="104"/>
      <c r="R189" s="104">
        <f>+P189+O189</f>
        <v>584</v>
      </c>
    </row>
    <row r="190" spans="1:18" s="144" customFormat="1" ht="13.5" customHeight="1" x14ac:dyDescent="0.25">
      <c r="A190" s="179"/>
      <c r="B190" s="178"/>
      <c r="C190" s="176"/>
      <c r="D190" s="100"/>
      <c r="E190" s="139"/>
      <c r="F190" s="97"/>
      <c r="G190" s="98"/>
      <c r="H190" s="97"/>
      <c r="I190" s="97"/>
      <c r="J190" s="97"/>
      <c r="K190" s="97"/>
      <c r="L190" s="97"/>
      <c r="M190" s="101"/>
      <c r="N190" s="97"/>
      <c r="O190" s="97"/>
      <c r="P190" s="97"/>
      <c r="Q190" s="97"/>
      <c r="R190" s="97"/>
    </row>
    <row r="191" spans="1:18" s="144" customFormat="1" ht="13.5" customHeight="1" x14ac:dyDescent="0.25">
      <c r="A191" s="179"/>
      <c r="B191" s="178"/>
      <c r="C191" s="176"/>
      <c r="D191" s="100"/>
      <c r="E191" s="139" t="s">
        <v>565</v>
      </c>
      <c r="F191" s="97"/>
      <c r="G191" s="98"/>
      <c r="H191" s="97"/>
      <c r="I191" s="97">
        <v>44</v>
      </c>
      <c r="J191" s="97">
        <v>29</v>
      </c>
      <c r="K191" s="97"/>
      <c r="L191" s="97">
        <v>73</v>
      </c>
      <c r="M191" s="101"/>
      <c r="N191" s="97"/>
      <c r="O191" s="97">
        <v>176</v>
      </c>
      <c r="P191" s="97">
        <v>116</v>
      </c>
      <c r="Q191" s="97"/>
      <c r="R191" s="97">
        <f t="shared" ref="R191:R194" si="8">+P191+O191</f>
        <v>292</v>
      </c>
    </row>
    <row r="192" spans="1:18" s="144" customFormat="1" ht="13.5" customHeight="1" x14ac:dyDescent="0.25">
      <c r="A192" s="179"/>
      <c r="B192" s="178"/>
      <c r="C192" s="176"/>
      <c r="D192" s="100"/>
      <c r="E192" s="139" t="s">
        <v>566</v>
      </c>
      <c r="F192" s="97"/>
      <c r="G192" s="98"/>
      <c r="H192" s="97"/>
      <c r="I192" s="97">
        <v>44</v>
      </c>
      <c r="J192" s="97">
        <v>29</v>
      </c>
      <c r="K192" s="97"/>
      <c r="L192" s="97">
        <v>73</v>
      </c>
      <c r="M192" s="101"/>
      <c r="N192" s="97"/>
      <c r="O192" s="97">
        <v>176</v>
      </c>
      <c r="P192" s="97">
        <v>116</v>
      </c>
      <c r="Q192" s="97"/>
      <c r="R192" s="97">
        <f t="shared" si="8"/>
        <v>292</v>
      </c>
    </row>
    <row r="193" spans="1:18" s="144" customFormat="1" ht="13.5" customHeight="1" x14ac:dyDescent="0.25">
      <c r="A193" s="179"/>
      <c r="B193" s="178"/>
      <c r="C193" s="176"/>
      <c r="D193" s="100"/>
      <c r="E193" s="139"/>
      <c r="F193" s="97"/>
      <c r="G193" s="98"/>
      <c r="H193" s="97"/>
      <c r="I193" s="97"/>
      <c r="J193" s="97"/>
      <c r="K193" s="97"/>
      <c r="L193" s="97"/>
      <c r="M193" s="101"/>
      <c r="N193" s="97"/>
      <c r="O193" s="97"/>
      <c r="P193" s="97"/>
      <c r="Q193" s="97"/>
      <c r="R193" s="97"/>
    </row>
    <row r="194" spans="1:18" s="144" customFormat="1" ht="13.5" customHeight="1" x14ac:dyDescent="0.25">
      <c r="A194" s="179"/>
      <c r="B194" s="680" t="s">
        <v>569</v>
      </c>
      <c r="C194" s="176"/>
      <c r="D194" s="101"/>
      <c r="E194" s="102" t="s">
        <v>33</v>
      </c>
      <c r="F194" s="97"/>
      <c r="G194" s="98"/>
      <c r="H194" s="97"/>
      <c r="I194" s="104">
        <v>16</v>
      </c>
      <c r="J194" s="104">
        <v>10</v>
      </c>
      <c r="K194" s="104"/>
      <c r="L194" s="104">
        <v>26</v>
      </c>
      <c r="M194" s="101"/>
      <c r="N194" s="97"/>
      <c r="O194" s="104">
        <f>+O196</f>
        <v>64</v>
      </c>
      <c r="P194" s="104">
        <f>+P196</f>
        <v>40</v>
      </c>
      <c r="Q194" s="104"/>
      <c r="R194" s="104">
        <f t="shared" si="8"/>
        <v>104</v>
      </c>
    </row>
    <row r="195" spans="1:18" s="144" customFormat="1" ht="13.5" customHeight="1" x14ac:dyDescent="0.25">
      <c r="A195" s="179"/>
      <c r="B195" s="680"/>
      <c r="C195" s="176"/>
      <c r="D195" s="135"/>
      <c r="E195" s="139"/>
      <c r="F195" s="97"/>
      <c r="G195" s="98"/>
      <c r="H195" s="97"/>
      <c r="I195" s="97"/>
      <c r="J195" s="97"/>
      <c r="K195" s="97"/>
      <c r="L195" s="97"/>
      <c r="M195" s="101"/>
      <c r="N195" s="97"/>
      <c r="O195" s="97"/>
      <c r="P195" s="97"/>
      <c r="Q195" s="97"/>
      <c r="R195" s="97"/>
    </row>
    <row r="196" spans="1:18" s="144" customFormat="1" ht="13.5" customHeight="1" x14ac:dyDescent="0.25">
      <c r="A196" s="179"/>
      <c r="B196" s="178"/>
      <c r="C196" s="176"/>
      <c r="D196" s="100"/>
      <c r="E196" s="139" t="s">
        <v>282</v>
      </c>
      <c r="F196" s="97"/>
      <c r="G196" s="98"/>
      <c r="H196" s="97"/>
      <c r="I196" s="97">
        <v>16</v>
      </c>
      <c r="J196" s="97">
        <v>10</v>
      </c>
      <c r="K196" s="97"/>
      <c r="L196" s="97">
        <v>26</v>
      </c>
      <c r="M196" s="101"/>
      <c r="N196" s="97"/>
      <c r="O196" s="97">
        <f>+O198+O199</f>
        <v>64</v>
      </c>
      <c r="P196" s="97">
        <f>+P198+P199</f>
        <v>40</v>
      </c>
      <c r="Q196" s="97"/>
      <c r="R196" s="97">
        <f t="shared" ref="R196" si="9">+P196+O196</f>
        <v>104</v>
      </c>
    </row>
    <row r="197" spans="1:18" s="144" customFormat="1" ht="13.5" customHeight="1" x14ac:dyDescent="0.25">
      <c r="A197" s="179"/>
      <c r="B197" s="178"/>
      <c r="C197" s="176"/>
      <c r="D197" s="100"/>
      <c r="E197" s="139"/>
      <c r="F197" s="97"/>
      <c r="G197" s="98"/>
      <c r="H197" s="97"/>
      <c r="I197" s="97"/>
      <c r="J197" s="97"/>
      <c r="K197" s="97"/>
      <c r="L197" s="97"/>
      <c r="M197" s="101"/>
      <c r="N197" s="97"/>
      <c r="O197" s="97"/>
      <c r="P197" s="97"/>
      <c r="Q197" s="97"/>
      <c r="R197" s="97"/>
    </row>
    <row r="198" spans="1:18" s="144" customFormat="1" ht="13.5" customHeight="1" x14ac:dyDescent="0.25">
      <c r="A198" s="179"/>
      <c r="B198" s="178"/>
      <c r="C198" s="176"/>
      <c r="D198" s="100"/>
      <c r="E198" s="139" t="s">
        <v>565</v>
      </c>
      <c r="F198" s="97"/>
      <c r="G198" s="98"/>
      <c r="H198" s="97"/>
      <c r="I198" s="97">
        <v>8</v>
      </c>
      <c r="J198" s="97">
        <v>5</v>
      </c>
      <c r="K198" s="97"/>
      <c r="L198" s="97">
        <v>13</v>
      </c>
      <c r="M198" s="101"/>
      <c r="N198" s="97"/>
      <c r="O198" s="97">
        <v>32</v>
      </c>
      <c r="P198" s="97">
        <v>20</v>
      </c>
      <c r="Q198" s="97"/>
      <c r="R198" s="97">
        <f t="shared" ref="R198:R201" si="10">+P198+O198</f>
        <v>52</v>
      </c>
    </row>
    <row r="199" spans="1:18" s="144" customFormat="1" ht="13.5" customHeight="1" x14ac:dyDescent="0.25">
      <c r="A199" s="179"/>
      <c r="B199" s="178"/>
      <c r="C199" s="176"/>
      <c r="D199" s="100"/>
      <c r="E199" s="139" t="s">
        <v>566</v>
      </c>
      <c r="F199" s="97"/>
      <c r="G199" s="98"/>
      <c r="H199" s="97"/>
      <c r="I199" s="97">
        <v>8</v>
      </c>
      <c r="J199" s="97">
        <v>5</v>
      </c>
      <c r="K199" s="97"/>
      <c r="L199" s="97">
        <v>13</v>
      </c>
      <c r="M199" s="101"/>
      <c r="N199" s="97"/>
      <c r="O199" s="97">
        <v>32</v>
      </c>
      <c r="P199" s="97">
        <v>20</v>
      </c>
      <c r="Q199" s="97"/>
      <c r="R199" s="97">
        <f t="shared" si="10"/>
        <v>52</v>
      </c>
    </row>
    <row r="200" spans="1:18" s="144" customFormat="1" ht="13.5" customHeight="1" x14ac:dyDescent="0.25">
      <c r="A200" s="179"/>
      <c r="B200" s="178"/>
      <c r="C200" s="176"/>
      <c r="D200" s="100"/>
      <c r="E200" s="139"/>
      <c r="F200" s="97"/>
      <c r="G200" s="98"/>
      <c r="H200" s="97"/>
      <c r="I200" s="97"/>
      <c r="J200" s="97"/>
      <c r="K200" s="97"/>
      <c r="L200" s="97"/>
      <c r="M200" s="101"/>
      <c r="N200" s="97"/>
      <c r="O200" s="97"/>
      <c r="P200" s="97"/>
      <c r="Q200" s="97"/>
      <c r="R200" s="97"/>
    </row>
    <row r="201" spans="1:18" s="144" customFormat="1" ht="13.5" customHeight="1" x14ac:dyDescent="0.25">
      <c r="A201" s="179"/>
      <c r="B201" s="681" t="s">
        <v>570</v>
      </c>
      <c r="C201" s="176"/>
      <c r="D201" s="101"/>
      <c r="E201" s="102" t="s">
        <v>33</v>
      </c>
      <c r="F201" s="97"/>
      <c r="G201" s="98"/>
      <c r="H201" s="97"/>
      <c r="I201" s="104">
        <f>I203+I207+I212</f>
        <v>132</v>
      </c>
      <c r="J201" s="104">
        <f>J203+J207+J212</f>
        <v>88</v>
      </c>
      <c r="K201" s="104"/>
      <c r="L201" s="104">
        <f>L203+L207+L212</f>
        <v>220</v>
      </c>
      <c r="M201" s="101"/>
      <c r="N201" s="97"/>
      <c r="O201" s="104">
        <f>+O203+O207+O212</f>
        <v>528</v>
      </c>
      <c r="P201" s="104">
        <f>+P203+P207+P212</f>
        <v>352</v>
      </c>
      <c r="Q201" s="104"/>
      <c r="R201" s="97">
        <f t="shared" si="10"/>
        <v>880</v>
      </c>
    </row>
    <row r="202" spans="1:18" s="144" customFormat="1" ht="13.5" customHeight="1" x14ac:dyDescent="0.25">
      <c r="A202" s="179"/>
      <c r="B202" s="178"/>
      <c r="C202" s="176"/>
      <c r="D202" s="101"/>
      <c r="E202" s="102"/>
      <c r="F202" s="97"/>
      <c r="G202" s="98"/>
      <c r="H202" s="97"/>
      <c r="I202" s="97"/>
      <c r="J202" s="97"/>
      <c r="K202" s="97"/>
      <c r="L202" s="97"/>
      <c r="M202" s="101"/>
      <c r="N202" s="97"/>
      <c r="O202" s="97"/>
      <c r="P202" s="97"/>
      <c r="Q202" s="97"/>
      <c r="R202" s="97"/>
    </row>
    <row r="203" spans="1:18" s="144" customFormat="1" ht="13.5" customHeight="1" x14ac:dyDescent="0.25">
      <c r="A203" s="179"/>
      <c r="B203" s="178"/>
      <c r="C203" s="176"/>
      <c r="D203" s="100"/>
      <c r="E203" s="139" t="s">
        <v>292</v>
      </c>
      <c r="F203" s="97"/>
      <c r="G203" s="98"/>
      <c r="H203" s="97"/>
      <c r="I203" s="97">
        <v>48</v>
      </c>
      <c r="J203" s="97">
        <v>32</v>
      </c>
      <c r="K203" s="97"/>
      <c r="L203" s="97">
        <v>80</v>
      </c>
      <c r="M203" s="101"/>
      <c r="N203" s="97"/>
      <c r="O203" s="104">
        <v>192</v>
      </c>
      <c r="P203" s="104">
        <v>128</v>
      </c>
      <c r="Q203" s="104"/>
      <c r="R203" s="104">
        <f t="shared" ref="R203" si="11">+P203+O203</f>
        <v>320</v>
      </c>
    </row>
    <row r="204" spans="1:18" s="144" customFormat="1" ht="13.5" customHeight="1" x14ac:dyDescent="0.25">
      <c r="A204" s="179"/>
      <c r="B204" s="178"/>
      <c r="C204" s="176"/>
      <c r="D204" s="100"/>
      <c r="E204" s="139"/>
      <c r="F204" s="97"/>
      <c r="G204" s="98"/>
      <c r="H204" s="97"/>
      <c r="I204" s="97"/>
      <c r="J204" s="97"/>
      <c r="K204" s="97"/>
      <c r="L204" s="97"/>
      <c r="M204" s="101"/>
      <c r="N204" s="97"/>
      <c r="O204" s="97"/>
      <c r="P204" s="97"/>
      <c r="Q204" s="97"/>
      <c r="R204" s="97"/>
    </row>
    <row r="205" spans="1:18" s="144" customFormat="1" ht="13.5" customHeight="1" x14ac:dyDescent="0.25">
      <c r="A205" s="179"/>
      <c r="B205" s="178"/>
      <c r="C205" s="176"/>
      <c r="D205" s="135"/>
      <c r="E205" s="139" t="s">
        <v>562</v>
      </c>
      <c r="F205" s="97"/>
      <c r="G205" s="98"/>
      <c r="H205" s="97"/>
      <c r="I205" s="97">
        <v>48</v>
      </c>
      <c r="J205" s="97">
        <v>32</v>
      </c>
      <c r="K205" s="97"/>
      <c r="L205" s="97">
        <v>80</v>
      </c>
      <c r="M205" s="101"/>
      <c r="N205" s="97"/>
      <c r="O205" s="97">
        <v>192</v>
      </c>
      <c r="P205" s="97">
        <v>128</v>
      </c>
      <c r="Q205" s="97"/>
      <c r="R205" s="97">
        <f t="shared" ref="R205" si="12">+P205+O205</f>
        <v>320</v>
      </c>
    </row>
    <row r="206" spans="1:18" s="144" customFormat="1" ht="13.5" customHeight="1" x14ac:dyDescent="0.25">
      <c r="A206" s="179"/>
      <c r="B206" s="178"/>
      <c r="C206" s="176"/>
      <c r="D206" s="100"/>
      <c r="E206" s="139"/>
      <c r="F206" s="97"/>
      <c r="G206" s="98"/>
      <c r="H206" s="97"/>
      <c r="I206" s="97"/>
      <c r="J206" s="97"/>
      <c r="K206" s="97"/>
      <c r="L206" s="97"/>
      <c r="M206" s="101"/>
      <c r="N206" s="97"/>
      <c r="O206" s="97"/>
      <c r="P206" s="97"/>
      <c r="Q206" s="97"/>
      <c r="R206" s="97"/>
    </row>
    <row r="207" spans="1:18" s="144" customFormat="1" ht="13.5" customHeight="1" x14ac:dyDescent="0.25">
      <c r="A207" s="179"/>
      <c r="B207" s="178"/>
      <c r="C207" s="176"/>
      <c r="E207" s="139" t="s">
        <v>281</v>
      </c>
      <c r="F207" s="97"/>
      <c r="G207" s="98"/>
      <c r="H207" s="97"/>
      <c r="I207" s="104">
        <v>60</v>
      </c>
      <c r="J207" s="104">
        <v>40</v>
      </c>
      <c r="K207" s="104"/>
      <c r="L207" s="104">
        <v>100</v>
      </c>
      <c r="M207" s="101"/>
      <c r="N207" s="97"/>
      <c r="O207" s="97">
        <f>O209+O210</f>
        <v>240</v>
      </c>
      <c r="P207" s="97">
        <f t="shared" ref="P207:R207" si="13">P209+P210</f>
        <v>160</v>
      </c>
      <c r="Q207" s="97"/>
      <c r="R207" s="97">
        <f t="shared" si="13"/>
        <v>400</v>
      </c>
    </row>
    <row r="208" spans="1:18" s="144" customFormat="1" ht="13.5" customHeight="1" x14ac:dyDescent="0.25">
      <c r="A208" s="179"/>
      <c r="B208" s="178"/>
      <c r="C208" s="176"/>
      <c r="D208" s="135"/>
      <c r="E208" s="139"/>
      <c r="F208" s="97"/>
      <c r="G208" s="98"/>
      <c r="H208" s="97"/>
      <c r="I208" s="97"/>
      <c r="J208" s="97"/>
      <c r="K208" s="97"/>
      <c r="L208" s="97"/>
      <c r="M208" s="101"/>
      <c r="N208" s="97"/>
      <c r="O208" s="97"/>
      <c r="P208" s="97"/>
      <c r="Q208" s="97"/>
      <c r="R208" s="97"/>
    </row>
    <row r="209" spans="1:18" s="144" customFormat="1" ht="13.5" customHeight="1" x14ac:dyDescent="0.25">
      <c r="A209" s="179"/>
      <c r="B209" s="178"/>
      <c r="C209" s="176"/>
      <c r="D209" s="135"/>
      <c r="E209" s="139" t="s">
        <v>563</v>
      </c>
      <c r="F209" s="97"/>
      <c r="G209" s="98"/>
      <c r="H209" s="97"/>
      <c r="I209" s="97">
        <v>30</v>
      </c>
      <c r="J209" s="97">
        <v>20</v>
      </c>
      <c r="K209" s="97"/>
      <c r="L209" s="97">
        <v>50</v>
      </c>
      <c r="M209" s="101"/>
      <c r="N209" s="97"/>
      <c r="O209" s="97">
        <v>120</v>
      </c>
      <c r="P209" s="97">
        <v>80</v>
      </c>
      <c r="Q209" s="97"/>
      <c r="R209" s="97">
        <f t="shared" ref="R209:R210" si="14">+P209+O209</f>
        <v>200</v>
      </c>
    </row>
    <row r="210" spans="1:18" s="144" customFormat="1" ht="13.5" customHeight="1" x14ac:dyDescent="0.25">
      <c r="A210" s="179"/>
      <c r="B210" s="178"/>
      <c r="C210" s="176"/>
      <c r="D210" s="135"/>
      <c r="E210" s="139" t="s">
        <v>564</v>
      </c>
      <c r="F210" s="97"/>
      <c r="G210" s="98"/>
      <c r="H210" s="97"/>
      <c r="I210" s="97">
        <v>30</v>
      </c>
      <c r="J210" s="97">
        <v>20</v>
      </c>
      <c r="K210" s="97"/>
      <c r="L210" s="97">
        <v>50</v>
      </c>
      <c r="M210" s="101"/>
      <c r="N210" s="97"/>
      <c r="O210" s="97">
        <v>120</v>
      </c>
      <c r="P210" s="97">
        <v>80</v>
      </c>
      <c r="Q210" s="97"/>
      <c r="R210" s="97">
        <f t="shared" si="14"/>
        <v>200</v>
      </c>
    </row>
    <row r="211" spans="1:18" s="144" customFormat="1" ht="13.5" customHeight="1" x14ac:dyDescent="0.25">
      <c r="A211" s="179"/>
      <c r="B211" s="178"/>
      <c r="C211" s="176"/>
      <c r="D211" s="135"/>
      <c r="E211" s="139"/>
      <c r="F211" s="97"/>
      <c r="G211" s="98"/>
      <c r="H211" s="97"/>
      <c r="I211" s="97"/>
      <c r="J211" s="97"/>
      <c r="K211" s="97"/>
      <c r="L211" s="97"/>
      <c r="M211" s="101"/>
      <c r="N211" s="97"/>
      <c r="O211" s="97"/>
      <c r="P211" s="97"/>
      <c r="Q211" s="97"/>
      <c r="R211" s="97"/>
    </row>
    <row r="212" spans="1:18" s="144" customFormat="1" ht="13.5" customHeight="1" x14ac:dyDescent="0.25">
      <c r="A212" s="179"/>
      <c r="B212" s="178"/>
      <c r="C212" s="176"/>
      <c r="D212" s="100"/>
      <c r="E212" s="139" t="s">
        <v>282</v>
      </c>
      <c r="F212" s="97"/>
      <c r="G212" s="98"/>
      <c r="H212" s="97"/>
      <c r="I212" s="104">
        <v>24</v>
      </c>
      <c r="J212" s="104">
        <v>16</v>
      </c>
      <c r="K212" s="104"/>
      <c r="L212" s="104">
        <v>40</v>
      </c>
      <c r="M212" s="101"/>
      <c r="N212" s="97"/>
      <c r="O212" s="97">
        <f>O214+O215</f>
        <v>96</v>
      </c>
      <c r="P212" s="97">
        <f t="shared" ref="P212:R212" si="15">P214+P215</f>
        <v>64</v>
      </c>
      <c r="Q212" s="97"/>
      <c r="R212" s="97">
        <f t="shared" si="15"/>
        <v>160</v>
      </c>
    </row>
    <row r="213" spans="1:18" s="144" customFormat="1" ht="13.5" customHeight="1" x14ac:dyDescent="0.25">
      <c r="A213" s="179"/>
      <c r="B213" s="178"/>
      <c r="C213" s="176"/>
      <c r="D213" s="100"/>
      <c r="E213" s="139"/>
      <c r="F213" s="97"/>
      <c r="G213" s="98"/>
      <c r="H213" s="97"/>
      <c r="I213" s="97"/>
      <c r="J213" s="97"/>
      <c r="K213" s="97"/>
      <c r="L213" s="97"/>
      <c r="M213" s="101"/>
      <c r="N213" s="97"/>
      <c r="O213" s="97"/>
      <c r="P213" s="97"/>
      <c r="Q213" s="97"/>
      <c r="R213" s="97"/>
    </row>
    <row r="214" spans="1:18" s="144" customFormat="1" ht="13.5" customHeight="1" x14ac:dyDescent="0.25">
      <c r="A214" s="179"/>
      <c r="B214" s="178"/>
      <c r="C214" s="176"/>
      <c r="D214" s="100"/>
      <c r="E214" s="139" t="s">
        <v>565</v>
      </c>
      <c r="F214" s="97"/>
      <c r="G214" s="98"/>
      <c r="H214" s="97"/>
      <c r="I214" s="97">
        <v>12</v>
      </c>
      <c r="J214" s="97">
        <v>8</v>
      </c>
      <c r="K214" s="97"/>
      <c r="L214" s="97">
        <v>20</v>
      </c>
      <c r="M214" s="101"/>
      <c r="N214" s="97"/>
      <c r="O214" s="97">
        <v>48</v>
      </c>
      <c r="P214" s="97">
        <v>32</v>
      </c>
      <c r="Q214" s="97"/>
      <c r="R214" s="97">
        <f>O214+P214</f>
        <v>80</v>
      </c>
    </row>
    <row r="215" spans="1:18" s="144" customFormat="1" ht="13.5" customHeight="1" x14ac:dyDescent="0.25">
      <c r="A215" s="179"/>
      <c r="B215" s="178"/>
      <c r="C215" s="176"/>
      <c r="D215" s="100"/>
      <c r="E215" s="139" t="s">
        <v>566</v>
      </c>
      <c r="F215" s="97"/>
      <c r="G215" s="98"/>
      <c r="H215" s="97"/>
      <c r="I215" s="97">
        <v>12</v>
      </c>
      <c r="J215" s="97">
        <v>8</v>
      </c>
      <c r="K215" s="97"/>
      <c r="L215" s="97">
        <v>20</v>
      </c>
      <c r="M215" s="101"/>
      <c r="N215" s="97"/>
      <c r="O215" s="97">
        <v>48</v>
      </c>
      <c r="P215" s="97">
        <v>32</v>
      </c>
      <c r="Q215" s="97"/>
      <c r="R215" s="97">
        <f>O215+P215</f>
        <v>80</v>
      </c>
    </row>
    <row r="216" spans="1:18" s="144" customFormat="1" ht="13.5" customHeight="1" x14ac:dyDescent="0.25">
      <c r="A216" s="179"/>
      <c r="B216" s="178"/>
      <c r="C216" s="176"/>
      <c r="D216" s="100"/>
      <c r="E216" s="139"/>
      <c r="F216" s="97"/>
      <c r="G216" s="98"/>
      <c r="H216" s="97"/>
      <c r="I216" s="97"/>
      <c r="J216" s="97"/>
      <c r="K216" s="97"/>
      <c r="L216" s="97"/>
      <c r="M216" s="101"/>
      <c r="N216" s="97"/>
      <c r="O216" s="97"/>
      <c r="P216" s="97"/>
      <c r="Q216" s="97"/>
      <c r="R216" s="97"/>
    </row>
    <row r="217" spans="1:18" s="144" customFormat="1" ht="13.5" customHeight="1" x14ac:dyDescent="0.25">
      <c r="A217" s="179"/>
      <c r="B217" s="681" t="s">
        <v>571</v>
      </c>
      <c r="C217" s="176"/>
      <c r="D217" s="101"/>
      <c r="E217" s="102" t="s">
        <v>33</v>
      </c>
      <c r="F217" s="97"/>
      <c r="G217" s="98"/>
      <c r="H217" s="97"/>
      <c r="I217" s="104">
        <f>I219+I223+I228</f>
        <v>105</v>
      </c>
      <c r="J217" s="104">
        <f>J219+J223+J228</f>
        <v>70</v>
      </c>
      <c r="K217" s="104"/>
      <c r="L217" s="104">
        <f>L219+L223+L228</f>
        <v>175</v>
      </c>
      <c r="M217" s="101"/>
      <c r="N217" s="97"/>
      <c r="O217" s="104">
        <f>+O219+O223+O228</f>
        <v>420</v>
      </c>
      <c r="P217" s="104">
        <f>+P219+P223+P228</f>
        <v>280</v>
      </c>
      <c r="Q217" s="104"/>
      <c r="R217" s="104">
        <f>+R219+R223+R228</f>
        <v>700</v>
      </c>
    </row>
    <row r="218" spans="1:18" s="144" customFormat="1" ht="13.5" customHeight="1" x14ac:dyDescent="0.25">
      <c r="A218" s="179"/>
      <c r="B218" s="178"/>
      <c r="C218" s="176"/>
      <c r="D218" s="101"/>
      <c r="E218" s="102"/>
      <c r="F218" s="97"/>
      <c r="G218" s="98"/>
      <c r="H218" s="97"/>
      <c r="I218" s="97"/>
      <c r="J218" s="97"/>
      <c r="K218" s="97"/>
      <c r="L218" s="97"/>
      <c r="M218" s="101"/>
      <c r="N218" s="97"/>
      <c r="O218" s="97"/>
      <c r="P218" s="97"/>
      <c r="Q218" s="97"/>
      <c r="R218" s="97"/>
    </row>
    <row r="219" spans="1:18" s="144" customFormat="1" ht="13.5" customHeight="1" x14ac:dyDescent="0.25">
      <c r="A219" s="179"/>
      <c r="B219" s="178"/>
      <c r="C219" s="176"/>
      <c r="D219" s="100"/>
      <c r="E219" s="140" t="s">
        <v>292</v>
      </c>
      <c r="F219" s="97"/>
      <c r="G219" s="98"/>
      <c r="H219" s="97"/>
      <c r="I219" s="104">
        <v>15</v>
      </c>
      <c r="J219" s="104">
        <v>10</v>
      </c>
      <c r="K219" s="104"/>
      <c r="L219" s="104">
        <v>25</v>
      </c>
      <c r="M219" s="101"/>
      <c r="N219" s="97"/>
      <c r="O219" s="97">
        <v>60</v>
      </c>
      <c r="P219" s="97">
        <v>40</v>
      </c>
      <c r="Q219" s="97"/>
      <c r="R219" s="97">
        <f>O219+P219</f>
        <v>100</v>
      </c>
    </row>
    <row r="220" spans="1:18" s="144" customFormat="1" ht="13.5" customHeight="1" x14ac:dyDescent="0.25">
      <c r="A220" s="179"/>
      <c r="B220" s="178"/>
      <c r="C220" s="176"/>
      <c r="D220" s="100"/>
      <c r="E220" s="139"/>
      <c r="F220" s="97"/>
      <c r="G220" s="98"/>
      <c r="H220" s="97"/>
      <c r="I220" s="97"/>
      <c r="J220" s="97"/>
      <c r="K220" s="97"/>
      <c r="L220" s="97"/>
      <c r="M220" s="101"/>
      <c r="N220" s="97"/>
      <c r="O220" s="97"/>
      <c r="P220" s="97"/>
      <c r="Q220" s="97"/>
      <c r="R220" s="97"/>
    </row>
    <row r="221" spans="1:18" s="144" customFormat="1" ht="13.5" customHeight="1" x14ac:dyDescent="0.25">
      <c r="A221" s="179"/>
      <c r="B221" s="178"/>
      <c r="C221" s="176"/>
      <c r="D221" s="135"/>
      <c r="E221" s="139" t="s">
        <v>562</v>
      </c>
      <c r="F221" s="97"/>
      <c r="G221" s="98"/>
      <c r="H221" s="97"/>
      <c r="I221" s="97">
        <v>15</v>
      </c>
      <c r="J221" s="97">
        <v>10</v>
      </c>
      <c r="K221" s="97"/>
      <c r="L221" s="97">
        <v>25</v>
      </c>
      <c r="M221" s="101"/>
      <c r="N221" s="97"/>
      <c r="O221" s="97">
        <v>60</v>
      </c>
      <c r="P221" s="97">
        <v>40</v>
      </c>
      <c r="Q221" s="97"/>
      <c r="R221" s="97">
        <f>O221+P221</f>
        <v>100</v>
      </c>
    </row>
    <row r="222" spans="1:18" s="144" customFormat="1" ht="13.5" customHeight="1" x14ac:dyDescent="0.25">
      <c r="A222" s="179"/>
      <c r="B222" s="178"/>
      <c r="C222" s="176"/>
      <c r="D222" s="100"/>
      <c r="E222" s="139"/>
      <c r="F222" s="97"/>
      <c r="G222" s="98"/>
      <c r="H222" s="97"/>
      <c r="I222" s="97"/>
      <c r="J222" s="97"/>
      <c r="K222" s="97"/>
      <c r="L222" s="97"/>
      <c r="M222" s="101"/>
      <c r="N222" s="97"/>
      <c r="O222" s="97"/>
      <c r="P222" s="97"/>
      <c r="Q222" s="97"/>
      <c r="R222" s="97"/>
    </row>
    <row r="223" spans="1:18" s="144" customFormat="1" ht="13.5" customHeight="1" x14ac:dyDescent="0.25">
      <c r="A223" s="179"/>
      <c r="B223" s="178"/>
      <c r="C223" s="176"/>
      <c r="E223" s="140" t="s">
        <v>281</v>
      </c>
      <c r="F223" s="104"/>
      <c r="G223" s="185"/>
      <c r="H223" s="104"/>
      <c r="I223" s="104">
        <v>54</v>
      </c>
      <c r="J223" s="104">
        <v>36</v>
      </c>
      <c r="K223" s="104"/>
      <c r="L223" s="104">
        <v>90</v>
      </c>
      <c r="M223" s="101"/>
      <c r="N223" s="97"/>
      <c r="O223" s="104">
        <f>O225+O226</f>
        <v>216</v>
      </c>
      <c r="P223" s="104">
        <f t="shared" ref="P223:R223" si="16">P225+P226</f>
        <v>144</v>
      </c>
      <c r="Q223" s="97"/>
      <c r="R223" s="97">
        <f t="shared" si="16"/>
        <v>360</v>
      </c>
    </row>
    <row r="224" spans="1:18" s="144" customFormat="1" ht="13.5" customHeight="1" x14ac:dyDescent="0.25">
      <c r="A224" s="179"/>
      <c r="B224" s="178"/>
      <c r="C224" s="176"/>
      <c r="D224" s="135"/>
      <c r="E224" s="139"/>
      <c r="F224" s="97"/>
      <c r="G224" s="98"/>
      <c r="H224" s="97"/>
      <c r="I224" s="97"/>
      <c r="J224" s="97"/>
      <c r="K224" s="97"/>
      <c r="L224" s="97"/>
      <c r="M224" s="101"/>
      <c r="N224" s="97"/>
      <c r="O224" s="97"/>
      <c r="P224" s="97"/>
      <c r="Q224" s="97"/>
      <c r="R224" s="97"/>
    </row>
    <row r="225" spans="1:19" s="144" customFormat="1" ht="13.5" customHeight="1" x14ac:dyDescent="0.25">
      <c r="A225" s="179"/>
      <c r="B225" s="178"/>
      <c r="C225" s="176"/>
      <c r="D225" s="135"/>
      <c r="E225" s="139" t="s">
        <v>563</v>
      </c>
      <c r="F225" s="97"/>
      <c r="G225" s="98"/>
      <c r="H225" s="97"/>
      <c r="I225" s="97">
        <v>27</v>
      </c>
      <c r="J225" s="97">
        <v>18</v>
      </c>
      <c r="K225" s="97"/>
      <c r="L225" s="97">
        <v>45</v>
      </c>
      <c r="M225" s="101"/>
      <c r="N225" s="97"/>
      <c r="O225" s="97">
        <v>108</v>
      </c>
      <c r="P225" s="97">
        <v>72</v>
      </c>
      <c r="Q225" s="97"/>
      <c r="R225" s="97">
        <f>O225+P225</f>
        <v>180</v>
      </c>
    </row>
    <row r="226" spans="1:19" s="144" customFormat="1" ht="13.5" customHeight="1" x14ac:dyDescent="0.25">
      <c r="A226" s="179"/>
      <c r="B226" s="178"/>
      <c r="C226" s="176"/>
      <c r="D226" s="135"/>
      <c r="E226" s="139" t="s">
        <v>564</v>
      </c>
      <c r="F226" s="97"/>
      <c r="G226" s="98"/>
      <c r="H226" s="97"/>
      <c r="I226" s="97">
        <v>27</v>
      </c>
      <c r="J226" s="97">
        <v>18</v>
      </c>
      <c r="K226" s="97"/>
      <c r="L226" s="97">
        <v>45</v>
      </c>
      <c r="M226" s="101"/>
      <c r="N226" s="97"/>
      <c r="O226" s="97">
        <v>108</v>
      </c>
      <c r="P226" s="97">
        <v>72</v>
      </c>
      <c r="Q226" s="97"/>
      <c r="R226" s="97">
        <f>O226+P226</f>
        <v>180</v>
      </c>
    </row>
    <row r="227" spans="1:19" s="144" customFormat="1" ht="13.5" customHeight="1" x14ac:dyDescent="0.25">
      <c r="A227" s="179"/>
      <c r="B227" s="178"/>
      <c r="C227" s="176"/>
      <c r="D227" s="135"/>
      <c r="E227" s="139"/>
      <c r="F227" s="97"/>
      <c r="G227" s="98"/>
      <c r="H227" s="97"/>
      <c r="I227" s="97"/>
      <c r="J227" s="97"/>
      <c r="K227" s="97"/>
      <c r="L227" s="97"/>
      <c r="M227" s="101"/>
      <c r="N227" s="97"/>
      <c r="O227" s="97"/>
      <c r="P227" s="97"/>
      <c r="Q227" s="97"/>
      <c r="R227" s="97"/>
    </row>
    <row r="228" spans="1:19" s="144" customFormat="1" ht="13.5" customHeight="1" x14ac:dyDescent="0.25">
      <c r="A228" s="179"/>
      <c r="B228" s="178"/>
      <c r="C228" s="176"/>
      <c r="D228" s="100"/>
      <c r="E228" s="140" t="s">
        <v>282</v>
      </c>
      <c r="F228" s="104"/>
      <c r="G228" s="185"/>
      <c r="H228" s="104"/>
      <c r="I228" s="104">
        <v>36</v>
      </c>
      <c r="J228" s="104">
        <v>24</v>
      </c>
      <c r="K228" s="104"/>
      <c r="L228" s="104">
        <v>60</v>
      </c>
      <c r="M228" s="101"/>
      <c r="N228" s="97"/>
      <c r="O228" s="97">
        <f>O230+O231</f>
        <v>144</v>
      </c>
      <c r="P228" s="97">
        <f t="shared" ref="P228:S228" si="17">P230+P231</f>
        <v>96</v>
      </c>
      <c r="Q228" s="97"/>
      <c r="R228" s="97">
        <f t="shared" si="17"/>
        <v>240</v>
      </c>
      <c r="S228" s="97">
        <f t="shared" si="17"/>
        <v>0</v>
      </c>
    </row>
    <row r="229" spans="1:19" s="144" customFormat="1" ht="13.5" customHeight="1" x14ac:dyDescent="0.25">
      <c r="A229" s="179"/>
      <c r="B229" s="178"/>
      <c r="C229" s="176"/>
      <c r="D229" s="100"/>
      <c r="E229" s="139"/>
      <c r="F229" s="97"/>
      <c r="G229" s="98"/>
      <c r="H229" s="97"/>
      <c r="I229" s="97"/>
      <c r="J229" s="97"/>
      <c r="K229" s="97"/>
      <c r="L229" s="97"/>
      <c r="M229" s="101"/>
      <c r="N229" s="97"/>
      <c r="O229" s="97"/>
      <c r="P229" s="97"/>
      <c r="Q229" s="97"/>
      <c r="R229" s="97"/>
    </row>
    <row r="230" spans="1:19" s="144" customFormat="1" ht="13.5" customHeight="1" x14ac:dyDescent="0.25">
      <c r="A230" s="179"/>
      <c r="B230" s="178"/>
      <c r="C230" s="176"/>
      <c r="D230" s="100"/>
      <c r="E230" s="139" t="s">
        <v>565</v>
      </c>
      <c r="F230" s="97"/>
      <c r="G230" s="98"/>
      <c r="H230" s="97"/>
      <c r="I230" s="97">
        <v>18</v>
      </c>
      <c r="J230" s="97">
        <v>12</v>
      </c>
      <c r="K230" s="97"/>
      <c r="L230" s="97">
        <v>30</v>
      </c>
      <c r="M230" s="101"/>
      <c r="N230" s="97"/>
      <c r="O230" s="97">
        <v>72</v>
      </c>
      <c r="P230" s="97">
        <v>48</v>
      </c>
      <c r="Q230" s="97"/>
      <c r="R230" s="97">
        <f>O230+P230</f>
        <v>120</v>
      </c>
    </row>
    <row r="231" spans="1:19" s="144" customFormat="1" ht="13.5" customHeight="1" x14ac:dyDescent="0.25">
      <c r="A231" s="179"/>
      <c r="B231" s="178"/>
      <c r="C231" s="176"/>
      <c r="D231" s="100"/>
      <c r="E231" s="139" t="s">
        <v>566</v>
      </c>
      <c r="F231" s="97"/>
      <c r="G231" s="98"/>
      <c r="H231" s="97"/>
      <c r="I231" s="97">
        <v>18</v>
      </c>
      <c r="J231" s="97">
        <v>12</v>
      </c>
      <c r="K231" s="97"/>
      <c r="L231" s="97">
        <v>30</v>
      </c>
      <c r="M231" s="101"/>
      <c r="N231" s="97"/>
      <c r="O231" s="97">
        <v>72</v>
      </c>
      <c r="P231" s="97">
        <v>48</v>
      </c>
      <c r="Q231" s="97"/>
      <c r="R231" s="97">
        <f>O231+P231</f>
        <v>120</v>
      </c>
    </row>
    <row r="232" spans="1:19" s="144" customFormat="1" ht="13.5" customHeight="1" x14ac:dyDescent="0.25">
      <c r="A232" s="179"/>
      <c r="B232" s="178"/>
      <c r="C232" s="176"/>
      <c r="D232" s="100"/>
      <c r="E232" s="139"/>
      <c r="F232" s="97"/>
      <c r="G232" s="98"/>
      <c r="H232" s="97"/>
      <c r="I232" s="97"/>
      <c r="J232" s="97"/>
      <c r="K232" s="97"/>
      <c r="L232" s="97"/>
      <c r="M232" s="101"/>
      <c r="N232" s="97"/>
      <c r="O232" s="97"/>
      <c r="P232" s="97"/>
      <c r="Q232" s="97"/>
      <c r="R232" s="97"/>
    </row>
    <row r="233" spans="1:19" s="144" customFormat="1" ht="13.5" customHeight="1" x14ac:dyDescent="0.25">
      <c r="A233" s="179"/>
      <c r="B233" s="184" t="s">
        <v>572</v>
      </c>
      <c r="C233" s="176"/>
      <c r="D233" s="100"/>
      <c r="E233" s="140" t="s">
        <v>33</v>
      </c>
      <c r="F233" s="104"/>
      <c r="G233" s="185"/>
      <c r="H233" s="104"/>
      <c r="I233" s="104">
        <f>+I236+I248+I259</f>
        <v>142</v>
      </c>
      <c r="J233" s="104">
        <f>+J236+J248+J259</f>
        <v>93</v>
      </c>
      <c r="K233" s="104"/>
      <c r="L233" s="104">
        <f>L236+L248+L259</f>
        <v>234</v>
      </c>
      <c r="M233" s="103"/>
      <c r="N233" s="104"/>
      <c r="O233" s="104">
        <f>+O236+O248+O259</f>
        <v>564</v>
      </c>
      <c r="P233" s="104">
        <f>+P236+P248+P259</f>
        <v>372</v>
      </c>
      <c r="Q233" s="104"/>
      <c r="R233" s="104">
        <f>R236+R248+R259</f>
        <v>936</v>
      </c>
    </row>
    <row r="234" spans="1:19" s="144" customFormat="1" ht="13.5" customHeight="1" x14ac:dyDescent="0.25">
      <c r="A234" s="179"/>
      <c r="B234" s="184"/>
      <c r="C234" s="176"/>
      <c r="D234" s="100"/>
      <c r="E234" s="139"/>
      <c r="F234" s="97"/>
      <c r="G234" s="98"/>
      <c r="H234" s="97"/>
      <c r="I234" s="97"/>
      <c r="J234" s="97"/>
      <c r="K234" s="97"/>
      <c r="L234" s="97"/>
      <c r="M234" s="101"/>
      <c r="N234" s="97"/>
      <c r="O234" s="97"/>
      <c r="P234" s="97"/>
      <c r="Q234" s="97"/>
      <c r="R234" s="97"/>
    </row>
    <row r="235" spans="1:19" s="144" customFormat="1" ht="13.5" customHeight="1" x14ac:dyDescent="0.25">
      <c r="A235" s="179"/>
      <c r="B235" s="184"/>
      <c r="C235" s="176"/>
      <c r="D235" s="100"/>
      <c r="E235" s="140"/>
      <c r="F235" s="104"/>
      <c r="G235" s="185"/>
      <c r="H235" s="104"/>
      <c r="I235" s="104"/>
      <c r="J235" s="104"/>
      <c r="K235" s="104"/>
      <c r="L235" s="104"/>
      <c r="M235" s="103"/>
      <c r="N235" s="104"/>
      <c r="O235" s="104"/>
      <c r="P235" s="104"/>
      <c r="Q235" s="104"/>
      <c r="R235" s="104"/>
    </row>
    <row r="236" spans="1:19" s="144" customFormat="1" ht="13.5" customHeight="1" x14ac:dyDescent="0.25">
      <c r="A236" s="179"/>
      <c r="B236" s="676" t="s">
        <v>567</v>
      </c>
      <c r="C236" s="176"/>
      <c r="D236" s="100"/>
      <c r="E236" s="140" t="s">
        <v>33</v>
      </c>
      <c r="F236" s="97"/>
      <c r="G236" s="98"/>
      <c r="H236" s="97"/>
      <c r="I236" s="104">
        <f>I238+I243+I245</f>
        <v>103</v>
      </c>
      <c r="J236" s="104">
        <f>J238+J243+J245</f>
        <v>67</v>
      </c>
      <c r="K236" s="104"/>
      <c r="L236" s="104">
        <v>169</v>
      </c>
      <c r="M236" s="101"/>
      <c r="N236" s="97"/>
      <c r="O236" s="104">
        <f>+O238</f>
        <v>408</v>
      </c>
      <c r="P236" s="104">
        <f>+P238</f>
        <v>268</v>
      </c>
      <c r="Q236" s="104"/>
      <c r="R236" s="104">
        <f>O236+P236</f>
        <v>676</v>
      </c>
    </row>
    <row r="237" spans="1:19" s="144" customFormat="1" ht="13.5" customHeight="1" x14ac:dyDescent="0.25">
      <c r="A237" s="179"/>
      <c r="C237" s="176"/>
      <c r="D237" s="100"/>
      <c r="E237" s="139"/>
      <c r="F237" s="97"/>
      <c r="G237" s="98"/>
      <c r="H237" s="97"/>
      <c r="I237" s="97"/>
      <c r="J237" s="97"/>
      <c r="K237" s="97"/>
      <c r="L237" s="97"/>
      <c r="M237" s="101"/>
      <c r="N237" s="97"/>
      <c r="O237" s="97"/>
      <c r="P237" s="97"/>
      <c r="Q237" s="97"/>
      <c r="R237" s="97"/>
    </row>
    <row r="238" spans="1:19" s="144" customFormat="1" ht="13.5" customHeight="1" x14ac:dyDescent="0.25">
      <c r="A238" s="179"/>
      <c r="B238" s="184"/>
      <c r="C238" s="176"/>
      <c r="D238" s="100"/>
      <c r="E238" s="140" t="s">
        <v>282</v>
      </c>
      <c r="F238" s="97"/>
      <c r="G238" s="98"/>
      <c r="H238" s="97"/>
      <c r="I238" s="104">
        <v>11</v>
      </c>
      <c r="J238" s="104">
        <v>7</v>
      </c>
      <c r="K238" s="104"/>
      <c r="L238" s="104">
        <f>L240+L243+L245</f>
        <v>169</v>
      </c>
      <c r="M238" s="101"/>
      <c r="N238" s="97"/>
      <c r="O238" s="104">
        <f>+O240+O243+O245</f>
        <v>408</v>
      </c>
      <c r="P238" s="104">
        <f>+P240+P243+P245</f>
        <v>268</v>
      </c>
      <c r="Q238" s="104"/>
      <c r="R238" s="104">
        <f>+R240+R243+R245</f>
        <v>676</v>
      </c>
    </row>
    <row r="239" spans="1:19" s="144" customFormat="1" ht="13.5" customHeight="1" x14ac:dyDescent="0.25">
      <c r="A239" s="179"/>
      <c r="B239" s="184"/>
      <c r="C239" s="176"/>
      <c r="D239" s="100"/>
      <c r="E239" s="139"/>
      <c r="F239" s="97"/>
      <c r="G239" s="98"/>
      <c r="H239" s="97"/>
      <c r="I239" s="97"/>
      <c r="J239" s="97"/>
      <c r="K239" s="97"/>
      <c r="L239" s="97"/>
      <c r="M239" s="101"/>
      <c r="N239" s="97"/>
      <c r="O239" s="97"/>
      <c r="P239" s="97"/>
      <c r="Q239" s="97"/>
      <c r="R239" s="97"/>
    </row>
    <row r="240" spans="1:19" s="144" customFormat="1" ht="13.5" customHeight="1" x14ac:dyDescent="0.25">
      <c r="A240" s="179"/>
      <c r="C240" s="176"/>
      <c r="D240" s="100"/>
      <c r="E240" s="140" t="s">
        <v>573</v>
      </c>
      <c r="F240" s="104"/>
      <c r="G240" s="185"/>
      <c r="H240" s="104"/>
      <c r="I240" s="97">
        <v>10</v>
      </c>
      <c r="J240" s="97">
        <v>7</v>
      </c>
      <c r="K240" s="104"/>
      <c r="L240" s="97">
        <v>17</v>
      </c>
      <c r="M240" s="103"/>
      <c r="N240" s="104"/>
      <c r="O240" s="97">
        <v>40</v>
      </c>
      <c r="P240" s="97">
        <v>28</v>
      </c>
      <c r="Q240" s="104"/>
      <c r="R240" s="104">
        <f>O240+P240</f>
        <v>68</v>
      </c>
    </row>
    <row r="241" spans="1:18" s="144" customFormat="1" ht="13.5" customHeight="1" x14ac:dyDescent="0.25">
      <c r="A241" s="179"/>
      <c r="B241" s="184"/>
      <c r="C241" s="176"/>
      <c r="D241" s="100"/>
      <c r="E241" s="679" t="s">
        <v>574</v>
      </c>
      <c r="F241" s="97"/>
      <c r="G241" s="98"/>
      <c r="H241" s="97"/>
      <c r="I241" s="97"/>
      <c r="J241" s="97"/>
      <c r="K241" s="97"/>
      <c r="L241" s="97"/>
      <c r="M241" s="101"/>
      <c r="N241" s="97"/>
      <c r="O241" s="97"/>
      <c r="P241" s="97"/>
      <c r="Q241" s="97"/>
      <c r="R241" s="97"/>
    </row>
    <row r="242" spans="1:18" s="144" customFormat="1" ht="13.5" customHeight="1" x14ac:dyDescent="0.25">
      <c r="A242" s="179"/>
      <c r="B242" s="184"/>
      <c r="C242" s="176"/>
      <c r="D242" s="100"/>
      <c r="E242" s="679"/>
      <c r="F242" s="97"/>
      <c r="G242" s="98"/>
      <c r="H242" s="97"/>
      <c r="I242" s="97"/>
      <c r="J242" s="97"/>
      <c r="K242" s="97"/>
      <c r="L242" s="97"/>
      <c r="M242" s="101"/>
      <c r="N242" s="97"/>
      <c r="O242" s="97"/>
      <c r="P242" s="97"/>
      <c r="Q242" s="97"/>
      <c r="R242" s="97"/>
    </row>
    <row r="243" spans="1:18" s="144" customFormat="1" ht="13.5" customHeight="1" x14ac:dyDescent="0.25">
      <c r="A243" s="179"/>
      <c r="B243" s="184"/>
      <c r="C243" s="176"/>
      <c r="D243" s="100"/>
      <c r="E243" s="140" t="s">
        <v>575</v>
      </c>
      <c r="F243" s="104"/>
      <c r="G243" s="185"/>
      <c r="H243" s="104"/>
      <c r="I243" s="97">
        <v>80</v>
      </c>
      <c r="J243" s="97">
        <v>52</v>
      </c>
      <c r="K243" s="104"/>
      <c r="L243" s="97">
        <v>132</v>
      </c>
      <c r="M243" s="103"/>
      <c r="N243" s="104"/>
      <c r="O243" s="97">
        <v>320</v>
      </c>
      <c r="P243" s="97">
        <v>208</v>
      </c>
      <c r="Q243" s="104"/>
      <c r="R243" s="104">
        <f>O243+P243</f>
        <v>528</v>
      </c>
    </row>
    <row r="244" spans="1:18" s="144" customFormat="1" ht="13.5" customHeight="1" x14ac:dyDescent="0.25">
      <c r="A244" s="179"/>
      <c r="B244" s="184"/>
      <c r="C244" s="176"/>
      <c r="D244" s="100"/>
      <c r="E244" s="139"/>
      <c r="F244" s="97"/>
      <c r="G244" s="98"/>
      <c r="H244" s="97"/>
      <c r="I244" s="97"/>
      <c r="J244" s="97"/>
      <c r="K244" s="97"/>
      <c r="L244" s="97"/>
      <c r="M244" s="101"/>
      <c r="N244" s="97"/>
      <c r="O244" s="97"/>
      <c r="P244" s="97"/>
      <c r="Q244" s="97"/>
      <c r="R244" s="97"/>
    </row>
    <row r="245" spans="1:18" s="144" customFormat="1" ht="13.5" customHeight="1" x14ac:dyDescent="0.25">
      <c r="A245" s="179"/>
      <c r="B245" s="184"/>
      <c r="C245" s="176"/>
      <c r="D245" s="100"/>
      <c r="E245" s="140" t="s">
        <v>576</v>
      </c>
      <c r="F245" s="97"/>
      <c r="G245" s="98"/>
      <c r="H245" s="97"/>
      <c r="I245" s="97">
        <v>12</v>
      </c>
      <c r="J245" s="97">
        <v>8</v>
      </c>
      <c r="K245" s="97"/>
      <c r="L245" s="97">
        <v>20</v>
      </c>
      <c r="M245" s="101"/>
      <c r="N245" s="97"/>
      <c r="O245" s="97">
        <v>48</v>
      </c>
      <c r="P245" s="97">
        <v>32</v>
      </c>
      <c r="Q245" s="97"/>
      <c r="R245" s="104">
        <f>O245+P245</f>
        <v>80</v>
      </c>
    </row>
    <row r="246" spans="1:18" s="144" customFormat="1" ht="13.5" customHeight="1" x14ac:dyDescent="0.25">
      <c r="A246" s="179"/>
      <c r="B246" s="184"/>
      <c r="C246" s="176"/>
      <c r="D246" s="100"/>
      <c r="E246" s="679"/>
      <c r="F246" s="97"/>
      <c r="G246" s="98"/>
      <c r="H246" s="97"/>
      <c r="I246" s="97"/>
      <c r="J246" s="97"/>
      <c r="K246" s="97"/>
      <c r="L246" s="97"/>
      <c r="M246" s="101"/>
      <c r="N246" s="97"/>
      <c r="O246" s="97"/>
      <c r="P246" s="97"/>
      <c r="Q246" s="97"/>
      <c r="R246" s="97"/>
    </row>
    <row r="247" spans="1:18" s="144" customFormat="1" ht="13.5" customHeight="1" x14ac:dyDescent="0.25">
      <c r="A247" s="179"/>
      <c r="B247" s="184"/>
      <c r="C247" s="176"/>
      <c r="D247" s="100"/>
      <c r="E247" s="679"/>
      <c r="F247" s="97"/>
      <c r="G247" s="98"/>
      <c r="H247" s="97"/>
      <c r="I247" s="97"/>
      <c r="J247" s="97"/>
      <c r="K247" s="97"/>
      <c r="L247" s="97"/>
      <c r="M247" s="101"/>
      <c r="N247" s="97"/>
      <c r="O247" s="97"/>
      <c r="P247" s="97"/>
      <c r="Q247" s="97"/>
      <c r="R247" s="97"/>
    </row>
    <row r="248" spans="1:18" s="144" customFormat="1" ht="13.5" customHeight="1" x14ac:dyDescent="0.25">
      <c r="A248" s="179"/>
      <c r="B248" s="676" t="s">
        <v>577</v>
      </c>
      <c r="C248" s="176"/>
      <c r="D248" s="100"/>
      <c r="E248" s="102" t="s">
        <v>33</v>
      </c>
      <c r="F248" s="97"/>
      <c r="G248" s="98"/>
      <c r="H248" s="97"/>
      <c r="I248" s="104">
        <f t="shared" ref="I248:J248" si="18">I250</f>
        <v>27</v>
      </c>
      <c r="J248" s="104">
        <f t="shared" si="18"/>
        <v>18</v>
      </c>
      <c r="K248" s="104"/>
      <c r="L248" s="104">
        <f>L250</f>
        <v>45</v>
      </c>
      <c r="M248" s="101"/>
      <c r="N248" s="97"/>
      <c r="O248" s="104">
        <f>+O250+O256</f>
        <v>108</v>
      </c>
      <c r="P248" s="104">
        <f>+P250+P256</f>
        <v>72</v>
      </c>
      <c r="Q248" s="97"/>
      <c r="R248" s="97">
        <f>R250+R256</f>
        <v>180</v>
      </c>
    </row>
    <row r="249" spans="1:18" s="144" customFormat="1" ht="13.5" customHeight="1" x14ac:dyDescent="0.25">
      <c r="A249" s="179"/>
      <c r="B249" s="676"/>
      <c r="C249" s="176"/>
      <c r="D249" s="100"/>
      <c r="E249" s="102"/>
      <c r="F249" s="97"/>
      <c r="G249" s="98"/>
      <c r="H249" s="97"/>
      <c r="I249" s="97"/>
      <c r="J249" s="97"/>
      <c r="K249" s="97"/>
      <c r="L249" s="97"/>
      <c r="M249" s="101"/>
      <c r="N249" s="97"/>
      <c r="O249" s="97"/>
      <c r="P249" s="97"/>
      <c r="Q249" s="97"/>
      <c r="R249" s="97"/>
    </row>
    <row r="250" spans="1:18" s="144" customFormat="1" ht="13.5" customHeight="1" x14ac:dyDescent="0.25">
      <c r="A250" s="179"/>
      <c r="B250" s="676"/>
      <c r="C250" s="176"/>
      <c r="D250" s="100"/>
      <c r="E250" s="140" t="s">
        <v>282</v>
      </c>
      <c r="F250" s="97"/>
      <c r="G250" s="98"/>
      <c r="H250" s="97"/>
      <c r="I250" s="97">
        <f>+I252+I256</f>
        <v>27</v>
      </c>
      <c r="J250" s="97">
        <f>J252+J256</f>
        <v>18</v>
      </c>
      <c r="K250" s="97"/>
      <c r="L250" s="97">
        <v>45</v>
      </c>
      <c r="M250" s="101"/>
      <c r="N250" s="97"/>
      <c r="O250" s="97">
        <f>+O252</f>
        <v>60</v>
      </c>
      <c r="P250" s="97">
        <f>+P252</f>
        <v>40</v>
      </c>
      <c r="Q250" s="104"/>
      <c r="R250" s="104">
        <f>+R252</f>
        <v>100</v>
      </c>
    </row>
    <row r="251" spans="1:18" s="144" customFormat="1" ht="13.5" customHeight="1" x14ac:dyDescent="0.25">
      <c r="A251" s="179"/>
      <c r="B251" s="676"/>
      <c r="C251" s="176"/>
      <c r="D251" s="100"/>
      <c r="E251" s="140"/>
      <c r="F251" s="97"/>
      <c r="G251" s="98"/>
      <c r="H251" s="97"/>
      <c r="I251" s="97"/>
      <c r="J251" s="97"/>
      <c r="K251" s="97"/>
      <c r="L251" s="97"/>
      <c r="M251" s="101"/>
      <c r="N251" s="97"/>
      <c r="O251" s="97"/>
      <c r="P251" s="97"/>
      <c r="Q251" s="97"/>
      <c r="R251" s="97"/>
    </row>
    <row r="252" spans="1:18" s="144" customFormat="1" ht="13.5" customHeight="1" x14ac:dyDescent="0.25">
      <c r="A252" s="179"/>
      <c r="B252" s="676"/>
      <c r="C252" s="176"/>
      <c r="D252" s="100"/>
      <c r="E252" s="140" t="s">
        <v>573</v>
      </c>
      <c r="F252" s="97"/>
      <c r="G252" s="98"/>
      <c r="H252" s="97"/>
      <c r="I252" s="97">
        <v>15</v>
      </c>
      <c r="J252" s="97">
        <v>10</v>
      </c>
      <c r="K252" s="97"/>
      <c r="L252" s="97">
        <v>25</v>
      </c>
      <c r="M252" s="101"/>
      <c r="N252" s="97"/>
      <c r="O252" s="97">
        <v>60</v>
      </c>
      <c r="P252" s="97">
        <v>40</v>
      </c>
      <c r="Q252" s="97"/>
      <c r="R252" s="104">
        <f>O252+P252</f>
        <v>100</v>
      </c>
    </row>
    <row r="253" spans="1:18" s="144" customFormat="1" ht="13.5" customHeight="1" x14ac:dyDescent="0.25">
      <c r="A253" s="179"/>
      <c r="B253" s="184"/>
      <c r="C253" s="176"/>
      <c r="D253" s="100"/>
      <c r="E253" s="679" t="s">
        <v>574</v>
      </c>
      <c r="F253" s="97"/>
      <c r="G253" s="98"/>
      <c r="H253" s="97"/>
      <c r="I253" s="97"/>
      <c r="J253" s="97"/>
      <c r="K253" s="97"/>
      <c r="L253" s="97"/>
      <c r="M253" s="101"/>
      <c r="N253" s="97"/>
      <c r="O253" s="97"/>
      <c r="P253" s="97"/>
      <c r="Q253" s="97"/>
      <c r="R253" s="97"/>
    </row>
    <row r="254" spans="1:18" s="144" customFormat="1" ht="13.5" customHeight="1" x14ac:dyDescent="0.25">
      <c r="A254" s="179"/>
      <c r="B254" s="184"/>
      <c r="C254" s="176"/>
      <c r="D254" s="100"/>
      <c r="E254" s="679"/>
      <c r="F254" s="97"/>
      <c r="G254" s="98"/>
      <c r="H254" s="97"/>
      <c r="I254" s="97"/>
      <c r="J254" s="97"/>
      <c r="K254" s="97"/>
      <c r="L254" s="97"/>
      <c r="M254" s="101"/>
      <c r="N254" s="97"/>
      <c r="O254" s="97"/>
      <c r="P254" s="97"/>
      <c r="Q254" s="97"/>
      <c r="R254" s="97"/>
    </row>
    <row r="255" spans="1:18" s="144" customFormat="1" ht="13.5" customHeight="1" x14ac:dyDescent="0.25">
      <c r="A255" s="179"/>
      <c r="B255" s="184"/>
      <c r="C255" s="176"/>
      <c r="D255" s="100"/>
      <c r="E255" s="679"/>
      <c r="F255" s="97"/>
      <c r="G255" s="98"/>
      <c r="H255" s="97"/>
      <c r="I255" s="97"/>
      <c r="J255" s="97"/>
      <c r="K255" s="97"/>
      <c r="L255" s="97"/>
      <c r="M255" s="101"/>
      <c r="N255" s="97"/>
      <c r="O255" s="97"/>
      <c r="P255" s="97"/>
      <c r="Q255" s="97"/>
      <c r="R255" s="97"/>
    </row>
    <row r="256" spans="1:18" s="144" customFormat="1" ht="13.5" customHeight="1" x14ac:dyDescent="0.25">
      <c r="A256" s="179"/>
      <c r="B256" s="184"/>
      <c r="C256" s="176"/>
      <c r="D256" s="100"/>
      <c r="E256" s="140" t="s">
        <v>576</v>
      </c>
      <c r="F256" s="97"/>
      <c r="G256" s="98"/>
      <c r="H256" s="97"/>
      <c r="I256" s="97">
        <v>12</v>
      </c>
      <c r="J256" s="97">
        <v>8</v>
      </c>
      <c r="K256" s="97"/>
      <c r="L256" s="97">
        <v>20</v>
      </c>
      <c r="M256" s="101"/>
      <c r="N256" s="97"/>
      <c r="O256" s="97">
        <v>48</v>
      </c>
      <c r="P256" s="97">
        <v>32</v>
      </c>
      <c r="Q256" s="97"/>
      <c r="R256" s="104">
        <f>O256+P256</f>
        <v>80</v>
      </c>
    </row>
    <row r="257" spans="1:18" s="144" customFormat="1" ht="13.5" customHeight="1" x14ac:dyDescent="0.25">
      <c r="A257" s="179"/>
      <c r="B257" s="184"/>
      <c r="C257" s="176"/>
      <c r="D257" s="100"/>
      <c r="E257" s="679"/>
      <c r="F257" s="97"/>
      <c r="G257" s="98"/>
      <c r="H257" s="97"/>
      <c r="I257" s="97"/>
      <c r="J257" s="97"/>
      <c r="K257" s="97"/>
      <c r="L257" s="97"/>
      <c r="M257" s="101"/>
      <c r="N257" s="97"/>
      <c r="O257" s="97"/>
      <c r="P257" s="97"/>
      <c r="Q257" s="97"/>
      <c r="R257" s="97"/>
    </row>
    <row r="258" spans="1:18" s="144" customFormat="1" ht="13.5" customHeight="1" x14ac:dyDescent="0.25">
      <c r="A258" s="179"/>
      <c r="B258" s="184"/>
      <c r="C258" s="176"/>
      <c r="D258" s="100"/>
      <c r="E258" s="679"/>
      <c r="F258" s="97"/>
      <c r="G258" s="98"/>
      <c r="H258" s="97"/>
      <c r="I258" s="97"/>
      <c r="J258" s="97"/>
      <c r="K258" s="97"/>
      <c r="L258" s="97"/>
      <c r="M258" s="101"/>
      <c r="N258" s="97"/>
      <c r="O258" s="97"/>
      <c r="P258" s="97"/>
      <c r="Q258" s="97"/>
      <c r="R258" s="97"/>
    </row>
    <row r="259" spans="1:18" s="144" customFormat="1" ht="13.5" customHeight="1" x14ac:dyDescent="0.25">
      <c r="A259" s="179"/>
      <c r="B259" s="676" t="s">
        <v>578</v>
      </c>
      <c r="C259" s="176"/>
      <c r="D259" s="100"/>
      <c r="E259" s="102" t="s">
        <v>33</v>
      </c>
      <c r="F259" s="97"/>
      <c r="G259" s="98"/>
      <c r="H259" s="97"/>
      <c r="I259" s="104">
        <v>12</v>
      </c>
      <c r="J259" s="104">
        <v>8</v>
      </c>
      <c r="K259" s="104"/>
      <c r="L259" s="104">
        <v>20</v>
      </c>
      <c r="M259" s="101"/>
      <c r="N259" s="97"/>
      <c r="O259" s="104">
        <f>+O261</f>
        <v>48</v>
      </c>
      <c r="P259" s="104">
        <f>+P261</f>
        <v>32</v>
      </c>
      <c r="Q259" s="104"/>
      <c r="R259" s="104">
        <f>+R261</f>
        <v>80</v>
      </c>
    </row>
    <row r="260" spans="1:18" s="144" customFormat="1" ht="13.5" customHeight="1" x14ac:dyDescent="0.25">
      <c r="A260" s="179"/>
      <c r="B260" s="178"/>
      <c r="C260" s="176"/>
      <c r="D260" s="100"/>
      <c r="E260" s="139"/>
      <c r="F260" s="97"/>
      <c r="G260" s="98"/>
      <c r="H260" s="97"/>
      <c r="I260" s="97"/>
      <c r="J260" s="97"/>
      <c r="K260" s="97"/>
      <c r="L260" s="97"/>
      <c r="M260" s="101"/>
      <c r="N260" s="97"/>
      <c r="O260" s="97"/>
      <c r="P260" s="97"/>
      <c r="Q260" s="97"/>
      <c r="R260" s="97"/>
    </row>
    <row r="261" spans="1:18" s="144" customFormat="1" ht="13.5" customHeight="1" x14ac:dyDescent="0.25">
      <c r="A261" s="179"/>
      <c r="B261" s="178"/>
      <c r="C261" s="176"/>
      <c r="D261" s="100"/>
      <c r="E261" s="139" t="s">
        <v>282</v>
      </c>
      <c r="F261" s="97"/>
      <c r="G261" s="98"/>
      <c r="H261" s="97"/>
      <c r="I261" s="97">
        <v>12</v>
      </c>
      <c r="J261" s="97">
        <v>8</v>
      </c>
      <c r="K261" s="97"/>
      <c r="L261" s="97">
        <v>20</v>
      </c>
      <c r="M261" s="101"/>
      <c r="N261" s="97"/>
      <c r="O261" s="97">
        <f>+O263</f>
        <v>48</v>
      </c>
      <c r="P261" s="97">
        <f>+P263</f>
        <v>32</v>
      </c>
      <c r="Q261" s="97"/>
      <c r="R261" s="97">
        <f>+R263</f>
        <v>80</v>
      </c>
    </row>
    <row r="262" spans="1:18" s="144" customFormat="1" ht="13.5" customHeight="1" x14ac:dyDescent="0.25">
      <c r="A262" s="179"/>
      <c r="B262" s="178"/>
      <c r="C262" s="176"/>
      <c r="D262" s="100"/>
      <c r="E262" s="139"/>
      <c r="F262" s="97"/>
      <c r="G262" s="98"/>
      <c r="H262" s="97"/>
      <c r="I262" s="97"/>
      <c r="J262" s="97"/>
      <c r="K262" s="97"/>
      <c r="L262" s="97"/>
      <c r="M262" s="101"/>
      <c r="N262" s="97"/>
      <c r="O262" s="97"/>
      <c r="P262" s="97"/>
      <c r="Q262" s="97"/>
      <c r="R262" s="97"/>
    </row>
    <row r="263" spans="1:18" s="144" customFormat="1" ht="13.5" customHeight="1" x14ac:dyDescent="0.25">
      <c r="A263" s="179"/>
      <c r="B263" s="178"/>
      <c r="C263" s="176"/>
      <c r="D263" s="100"/>
      <c r="E263" s="139" t="s">
        <v>576</v>
      </c>
      <c r="F263" s="97"/>
      <c r="G263" s="98"/>
      <c r="H263" s="97"/>
      <c r="I263" s="97">
        <v>12</v>
      </c>
      <c r="J263" s="97">
        <v>8</v>
      </c>
      <c r="K263" s="97"/>
      <c r="L263" s="97">
        <v>20</v>
      </c>
      <c r="M263" s="101"/>
      <c r="N263" s="97"/>
      <c r="O263" s="97">
        <v>48</v>
      </c>
      <c r="P263" s="97">
        <v>32</v>
      </c>
      <c r="Q263" s="97"/>
      <c r="R263" s="104">
        <f>O263+P263</f>
        <v>80</v>
      </c>
    </row>
    <row r="264" spans="1:18" s="144" customFormat="1" ht="13.5" customHeight="1" x14ac:dyDescent="0.25">
      <c r="A264" s="179"/>
      <c r="B264" s="178"/>
      <c r="C264" s="176"/>
      <c r="D264" s="100"/>
      <c r="E264" s="139"/>
      <c r="F264" s="97"/>
      <c r="G264" s="98"/>
      <c r="H264" s="97"/>
      <c r="I264" s="97"/>
      <c r="J264" s="97"/>
      <c r="K264" s="97"/>
      <c r="L264" s="97"/>
      <c r="M264" s="101"/>
      <c r="N264" s="97"/>
      <c r="O264" s="97"/>
      <c r="P264" s="97"/>
      <c r="Q264" s="97"/>
      <c r="R264" s="97"/>
    </row>
    <row r="265" spans="1:18" s="144" customFormat="1" ht="13.5" customHeight="1" x14ac:dyDescent="0.25">
      <c r="A265" s="179"/>
      <c r="B265" s="184" t="s">
        <v>582</v>
      </c>
      <c r="C265" s="176"/>
      <c r="D265" s="100"/>
      <c r="E265" s="102" t="s">
        <v>33</v>
      </c>
      <c r="F265" s="97"/>
      <c r="G265" s="98"/>
      <c r="H265" s="97"/>
      <c r="I265" s="97">
        <v>288</v>
      </c>
      <c r="J265" s="97"/>
      <c r="K265" s="97"/>
      <c r="L265" s="97">
        <v>288</v>
      </c>
      <c r="M265" s="101"/>
      <c r="N265" s="97"/>
      <c r="O265" s="104">
        <v>1152</v>
      </c>
      <c r="P265" s="104"/>
      <c r="Q265" s="104"/>
      <c r="R265" s="104">
        <f>O265+P265</f>
        <v>1152</v>
      </c>
    </row>
    <row r="266" spans="1:18" s="144" customFormat="1" ht="13.5" customHeight="1" x14ac:dyDescent="0.25">
      <c r="A266" s="179"/>
      <c r="B266" s="178"/>
      <c r="C266" s="176"/>
      <c r="D266" s="100"/>
      <c r="E266" s="139"/>
      <c r="F266" s="97"/>
      <c r="G266" s="98"/>
      <c r="H266" s="97"/>
      <c r="I266" s="97"/>
      <c r="J266" s="97"/>
      <c r="K266" s="97"/>
      <c r="L266" s="97"/>
      <c r="M266" s="101"/>
      <c r="N266" s="97"/>
      <c r="O266" s="97"/>
      <c r="P266" s="97"/>
      <c r="Q266" s="97"/>
      <c r="R266" s="97"/>
    </row>
    <row r="267" spans="1:18" s="144" customFormat="1" ht="13.5" customHeight="1" x14ac:dyDescent="0.25">
      <c r="A267" s="179"/>
      <c r="B267" s="178"/>
      <c r="C267" s="176"/>
      <c r="D267" s="100" t="s">
        <v>53</v>
      </c>
      <c r="E267" s="139" t="s">
        <v>292</v>
      </c>
      <c r="F267" s="97"/>
      <c r="G267" s="98"/>
      <c r="H267" s="97"/>
      <c r="I267" s="97"/>
      <c r="J267" s="97"/>
      <c r="K267" s="97"/>
      <c r="L267" s="97" t="s">
        <v>22</v>
      </c>
      <c r="M267" s="101"/>
      <c r="N267" s="97"/>
      <c r="O267" s="97"/>
      <c r="P267" s="97"/>
      <c r="Q267" s="97"/>
      <c r="R267" s="97"/>
    </row>
    <row r="268" spans="1:18" s="144" customFormat="1" ht="13.5" customHeight="1" x14ac:dyDescent="0.25">
      <c r="A268" s="179"/>
      <c r="B268" s="178"/>
      <c r="C268" s="176"/>
      <c r="D268" s="100" t="s">
        <v>52</v>
      </c>
      <c r="E268" s="139"/>
      <c r="F268" s="97"/>
      <c r="G268" s="98"/>
      <c r="H268" s="97"/>
      <c r="I268" s="97"/>
      <c r="J268" s="97"/>
      <c r="K268" s="97"/>
      <c r="L268" s="97"/>
      <c r="M268" s="101"/>
      <c r="N268" s="97"/>
      <c r="O268" s="97"/>
      <c r="P268" s="97"/>
      <c r="Q268" s="97"/>
      <c r="R268" s="97"/>
    </row>
    <row r="269" spans="1:18" s="144" customFormat="1" ht="13.5" customHeight="1" x14ac:dyDescent="0.25">
      <c r="A269" s="179"/>
      <c r="B269" s="178"/>
      <c r="C269" s="176"/>
      <c r="D269" s="100" t="s">
        <v>54</v>
      </c>
      <c r="E269" s="139"/>
      <c r="F269" s="97"/>
      <c r="G269" s="98"/>
      <c r="H269" s="97"/>
      <c r="I269" s="97"/>
      <c r="J269" s="97"/>
      <c r="K269" s="97"/>
      <c r="L269" s="97"/>
      <c r="M269" s="101"/>
      <c r="N269" s="97"/>
      <c r="O269" s="97"/>
      <c r="P269" s="97"/>
      <c r="Q269" s="97"/>
      <c r="R269" s="97"/>
    </row>
    <row r="270" spans="1:18" s="144" customFormat="1" ht="13.5" customHeight="1" x14ac:dyDescent="0.25">
      <c r="A270" s="179"/>
      <c r="B270" s="178"/>
      <c r="C270" s="176"/>
      <c r="D270" s="100" t="s">
        <v>55</v>
      </c>
      <c r="E270" s="139"/>
      <c r="F270" s="97"/>
      <c r="G270" s="98"/>
      <c r="H270" s="97"/>
      <c r="I270" s="97"/>
      <c r="J270" s="97"/>
      <c r="K270" s="97"/>
      <c r="L270" s="97"/>
      <c r="M270" s="101"/>
      <c r="N270" s="97"/>
      <c r="O270" s="97"/>
      <c r="P270" s="97"/>
      <c r="Q270" s="97"/>
      <c r="R270" s="97"/>
    </row>
    <row r="271" spans="1:18" s="144" customFormat="1" ht="13.5" customHeight="1" x14ac:dyDescent="0.25">
      <c r="A271" s="179"/>
      <c r="B271" s="178"/>
      <c r="C271" s="176"/>
      <c r="D271" s="100" t="s">
        <v>581</v>
      </c>
      <c r="E271" s="139"/>
      <c r="F271" s="97"/>
      <c r="G271" s="98"/>
      <c r="H271" s="97"/>
      <c r="I271" s="97"/>
      <c r="J271" s="97"/>
      <c r="K271" s="97"/>
      <c r="L271" s="97"/>
      <c r="M271" s="101"/>
      <c r="N271" s="97"/>
      <c r="O271" s="97"/>
      <c r="P271" s="97"/>
      <c r="Q271" s="97"/>
      <c r="R271" s="97"/>
    </row>
    <row r="272" spans="1:18" s="144" customFormat="1" ht="13.5" customHeight="1" x14ac:dyDescent="0.25">
      <c r="A272" s="179"/>
      <c r="B272" s="178"/>
      <c r="C272" s="176"/>
      <c r="D272" s="100"/>
      <c r="E272" s="139"/>
      <c r="F272" s="97"/>
      <c r="G272" s="98"/>
      <c r="H272" s="97"/>
      <c r="I272" s="97"/>
      <c r="J272" s="97"/>
      <c r="K272" s="97"/>
      <c r="L272" s="97"/>
      <c r="M272" s="101"/>
      <c r="N272" s="97"/>
      <c r="O272" s="97"/>
      <c r="P272" s="97"/>
      <c r="Q272" s="97"/>
      <c r="R272" s="97"/>
    </row>
    <row r="273" spans="1:18" s="144" customFormat="1" ht="13.5" customHeight="1" x14ac:dyDescent="0.25">
      <c r="A273" s="102" t="s">
        <v>403</v>
      </c>
      <c r="B273" s="102"/>
      <c r="C273" s="176"/>
      <c r="D273" s="100"/>
      <c r="E273" s="102" t="s">
        <v>33</v>
      </c>
      <c r="F273" s="185"/>
      <c r="G273" s="185"/>
      <c r="H273" s="104"/>
      <c r="I273" s="104"/>
      <c r="J273" s="104"/>
      <c r="K273" s="104"/>
      <c r="L273" s="104">
        <v>11774</v>
      </c>
      <c r="M273" s="103" t="s">
        <v>0</v>
      </c>
      <c r="N273" s="104"/>
      <c r="O273" s="104"/>
      <c r="P273" s="104"/>
      <c r="Q273" s="104"/>
      <c r="R273" s="104">
        <v>24552</v>
      </c>
    </row>
    <row r="274" spans="1:18" s="144" customFormat="1" ht="13.5" customHeight="1" x14ac:dyDescent="0.25">
      <c r="A274" s="102" t="s">
        <v>253</v>
      </c>
      <c r="B274" s="102"/>
      <c r="C274" s="176"/>
      <c r="D274" s="100"/>
      <c r="E274" s="102"/>
      <c r="F274" s="185"/>
      <c r="G274" s="185"/>
      <c r="H274" s="104"/>
      <c r="I274" s="104"/>
      <c r="J274" s="104"/>
      <c r="K274" s="104"/>
      <c r="L274" s="104"/>
      <c r="M274" s="103"/>
      <c r="N274" s="104"/>
      <c r="O274" s="104"/>
      <c r="P274" s="104"/>
      <c r="Q274" s="104"/>
      <c r="R274" s="104"/>
    </row>
    <row r="275" spans="1:18" s="144" customFormat="1" ht="13.5" customHeight="1" x14ac:dyDescent="0.25">
      <c r="A275" s="179"/>
      <c r="B275" s="178"/>
      <c r="C275" s="176"/>
      <c r="D275" s="100"/>
      <c r="E275" s="102"/>
      <c r="F275" s="98"/>
      <c r="G275" s="98"/>
      <c r="H275" s="104"/>
      <c r="I275" s="104"/>
      <c r="J275" s="104"/>
      <c r="K275" s="142"/>
      <c r="L275" s="104"/>
      <c r="M275" s="103"/>
      <c r="N275" s="104"/>
      <c r="O275" s="104"/>
      <c r="P275" s="104"/>
      <c r="Q275" s="104"/>
      <c r="R275" s="104"/>
    </row>
    <row r="276" spans="1:18" s="144" customFormat="1" ht="13.5" customHeight="1" x14ac:dyDescent="0.25">
      <c r="B276" s="187" t="s">
        <v>404</v>
      </c>
      <c r="C276" s="176"/>
      <c r="D276" s="100"/>
      <c r="E276" s="102"/>
      <c r="F276" s="98"/>
      <c r="G276" s="98"/>
      <c r="H276" s="97"/>
      <c r="I276" s="97"/>
      <c r="J276" s="97"/>
      <c r="K276" s="104"/>
      <c r="L276" s="104"/>
      <c r="M276" s="103"/>
      <c r="N276" s="104"/>
      <c r="O276" s="104"/>
      <c r="P276" s="104"/>
      <c r="Q276" s="104"/>
      <c r="R276" s="104"/>
    </row>
    <row r="277" spans="1:18" s="144" customFormat="1" ht="13.5" customHeight="1" x14ac:dyDescent="0.25">
      <c r="A277" s="358"/>
      <c r="B277" s="187" t="s">
        <v>405</v>
      </c>
      <c r="C277" s="176"/>
      <c r="D277" s="100"/>
      <c r="E277" s="102"/>
      <c r="F277" s="98"/>
      <c r="G277" s="98"/>
      <c r="H277" s="97"/>
      <c r="I277" s="97"/>
      <c r="J277" s="97"/>
      <c r="K277" s="104">
        <f>K280+K364+K396</f>
        <v>2949</v>
      </c>
      <c r="L277" s="104">
        <f>L280+L364+L396</f>
        <v>2949</v>
      </c>
      <c r="M277" s="103" t="s">
        <v>32</v>
      </c>
      <c r="N277" s="104"/>
      <c r="O277" s="104"/>
      <c r="P277" s="104"/>
      <c r="Q277" s="104">
        <f t="shared" ref="Q277:R277" si="19">Q280+Q364+Q396</f>
        <v>2949</v>
      </c>
      <c r="R277" s="104">
        <f t="shared" si="19"/>
        <v>2949</v>
      </c>
    </row>
    <row r="278" spans="1:18" s="144" customFormat="1" ht="13.5" customHeight="1" x14ac:dyDescent="0.25">
      <c r="B278" s="187"/>
      <c r="C278" s="176"/>
      <c r="D278" s="100"/>
      <c r="E278" s="102"/>
      <c r="F278" s="98"/>
      <c r="G278" s="98"/>
      <c r="H278" s="97"/>
      <c r="I278" s="97"/>
      <c r="J278" s="97"/>
      <c r="K278" s="98"/>
      <c r="L278" s="104"/>
      <c r="M278" s="103"/>
      <c r="N278" s="104"/>
      <c r="O278" s="104"/>
      <c r="P278" s="104"/>
      <c r="Q278" s="104"/>
      <c r="R278" s="104"/>
    </row>
    <row r="279" spans="1:18" s="144" customFormat="1" ht="13.5" customHeight="1" x14ac:dyDescent="0.25">
      <c r="A279" s="682" t="s">
        <v>406</v>
      </c>
      <c r="B279" s="683"/>
      <c r="C279" s="176"/>
      <c r="D279" s="100"/>
      <c r="E279" s="102"/>
      <c r="F279" s="97"/>
      <c r="G279" s="98"/>
      <c r="H279" s="97"/>
      <c r="I279" s="104"/>
      <c r="J279" s="104"/>
      <c r="K279" s="104"/>
      <c r="L279" s="104"/>
      <c r="M279" s="103"/>
      <c r="N279" s="104"/>
      <c r="O279" s="104"/>
      <c r="P279" s="104"/>
      <c r="Q279" s="104"/>
      <c r="R279" s="104"/>
    </row>
    <row r="280" spans="1:18" s="144" customFormat="1" ht="13.5" customHeight="1" x14ac:dyDescent="0.25">
      <c r="A280" s="183"/>
      <c r="B280" s="184" t="s">
        <v>583</v>
      </c>
      <c r="C280" s="176"/>
      <c r="D280" s="100" t="s">
        <v>53</v>
      </c>
      <c r="E280" s="102" t="s">
        <v>33</v>
      </c>
      <c r="F280" s="97"/>
      <c r="G280" s="98"/>
      <c r="H280" s="97"/>
      <c r="I280" s="104"/>
      <c r="J280" s="104"/>
      <c r="K280" s="104">
        <f>K285+K302+K309+K325+K332+K348</f>
        <v>2427</v>
      </c>
      <c r="L280" s="104">
        <f>L285+L302+L309+L325+L332+L348</f>
        <v>2427</v>
      </c>
      <c r="M280" s="103" t="s">
        <v>32</v>
      </c>
      <c r="N280" s="104"/>
      <c r="O280" s="104"/>
      <c r="P280" s="104"/>
      <c r="Q280" s="104">
        <f t="shared" ref="Q280:R280" si="20">Q285+Q302+Q309+Q325+Q332+Q348</f>
        <v>2427</v>
      </c>
      <c r="R280" s="104">
        <f t="shared" si="20"/>
        <v>2427</v>
      </c>
    </row>
    <row r="281" spans="1:18" s="144" customFormat="1" ht="13.5" customHeight="1" x14ac:dyDescent="0.25">
      <c r="A281" s="183"/>
      <c r="B281" s="184"/>
      <c r="C281" s="176"/>
      <c r="D281" s="100" t="s">
        <v>52</v>
      </c>
      <c r="E281" s="102"/>
      <c r="F281" s="97"/>
      <c r="G281" s="98"/>
      <c r="H281" s="97"/>
      <c r="I281" s="97"/>
      <c r="J281" s="97"/>
      <c r="K281" s="97"/>
      <c r="L281" s="97"/>
      <c r="M281" s="101"/>
      <c r="N281" s="97"/>
      <c r="O281" s="97"/>
      <c r="P281" s="97"/>
      <c r="Q281" s="97"/>
      <c r="R281" s="97"/>
    </row>
    <row r="282" spans="1:18" s="144" customFormat="1" ht="13.5" customHeight="1" x14ac:dyDescent="0.25">
      <c r="A282" s="183"/>
      <c r="B282" s="178"/>
      <c r="C282" s="176"/>
      <c r="D282" s="100" t="s">
        <v>54</v>
      </c>
      <c r="E282" s="139"/>
      <c r="F282" s="97"/>
      <c r="G282" s="98"/>
      <c r="H282" s="97"/>
      <c r="I282" s="97"/>
      <c r="J282" s="97"/>
      <c r="K282" s="104"/>
      <c r="L282" s="104"/>
      <c r="M282" s="101"/>
      <c r="N282" s="97"/>
      <c r="O282" s="97"/>
      <c r="P282" s="97"/>
      <c r="Q282" s="104"/>
      <c r="R282" s="104"/>
    </row>
    <row r="283" spans="1:18" s="144" customFormat="1" ht="13.5" customHeight="1" x14ac:dyDescent="0.25">
      <c r="A283" s="183"/>
      <c r="B283" s="178"/>
      <c r="C283" s="176"/>
      <c r="D283" s="100" t="s">
        <v>55</v>
      </c>
      <c r="E283" s="139"/>
      <c r="F283" s="97"/>
      <c r="G283" s="98"/>
      <c r="H283" s="97"/>
      <c r="I283" s="97"/>
      <c r="J283" s="97"/>
      <c r="K283" s="97"/>
      <c r="L283" s="97"/>
      <c r="M283" s="101"/>
      <c r="N283" s="97"/>
      <c r="O283" s="97"/>
      <c r="P283" s="97"/>
      <c r="Q283" s="97"/>
      <c r="R283" s="97"/>
    </row>
    <row r="284" spans="1:18" s="144" customFormat="1" ht="13.5" customHeight="1" x14ac:dyDescent="0.25">
      <c r="A284" s="183"/>
      <c r="B284" s="178"/>
      <c r="C284" s="176"/>
      <c r="D284" s="100"/>
      <c r="E284" s="139"/>
      <c r="F284" s="97"/>
      <c r="G284" s="98"/>
      <c r="H284" s="97"/>
      <c r="I284" s="97"/>
      <c r="J284" s="97"/>
      <c r="K284" s="97"/>
      <c r="L284" s="97"/>
      <c r="M284" s="101"/>
      <c r="N284" s="97"/>
      <c r="O284" s="97"/>
      <c r="P284" s="97"/>
      <c r="Q284" s="97"/>
      <c r="R284" s="97"/>
    </row>
    <row r="285" spans="1:18" s="144" customFormat="1" ht="13.5" customHeight="1" x14ac:dyDescent="0.25">
      <c r="A285" s="183"/>
      <c r="B285" s="178"/>
      <c r="C285" s="176"/>
      <c r="D285" s="101" t="s">
        <v>559</v>
      </c>
      <c r="E285" s="102" t="s">
        <v>33</v>
      </c>
      <c r="F285" s="97"/>
      <c r="G285" s="98"/>
      <c r="H285" s="97"/>
      <c r="I285" s="97"/>
      <c r="J285" s="97"/>
      <c r="K285" s="97">
        <f>K287+K291+K296</f>
        <v>1485</v>
      </c>
      <c r="L285" s="97">
        <f>L287+L291+L296</f>
        <v>1485</v>
      </c>
      <c r="M285" s="101"/>
      <c r="N285" s="97"/>
      <c r="O285" s="97"/>
      <c r="P285" s="97"/>
      <c r="Q285" s="97">
        <f>Q287+Q291+Q296</f>
        <v>1485</v>
      </c>
      <c r="R285" s="97">
        <f>R287+R291+R296</f>
        <v>1485</v>
      </c>
    </row>
    <row r="286" spans="1:18" s="144" customFormat="1" ht="13.5" customHeight="1" x14ac:dyDescent="0.25">
      <c r="A286" s="183"/>
      <c r="B286" s="178"/>
      <c r="C286" s="176"/>
      <c r="D286" s="100"/>
      <c r="E286" s="139"/>
      <c r="F286" s="97"/>
      <c r="G286" s="98"/>
      <c r="H286" s="97"/>
      <c r="I286" s="97"/>
      <c r="J286" s="97"/>
      <c r="K286" s="97"/>
      <c r="L286" s="97"/>
      <c r="M286" s="101"/>
      <c r="N286" s="97"/>
      <c r="O286" s="97"/>
      <c r="P286" s="97"/>
      <c r="Q286" s="97"/>
      <c r="R286" s="97"/>
    </row>
    <row r="287" spans="1:18" s="144" customFormat="1" ht="13.5" customHeight="1" x14ac:dyDescent="0.25">
      <c r="A287" s="183"/>
      <c r="B287" s="178"/>
      <c r="C287" s="176"/>
      <c r="D287" s="101"/>
      <c r="E287" s="744" t="s">
        <v>292</v>
      </c>
      <c r="F287" s="745"/>
      <c r="G287" s="746"/>
      <c r="H287" s="745"/>
      <c r="I287" s="745"/>
      <c r="J287" s="745"/>
      <c r="K287" s="745">
        <f>K289</f>
        <v>281</v>
      </c>
      <c r="L287" s="745">
        <f>L289</f>
        <v>281</v>
      </c>
      <c r="M287" s="101"/>
      <c r="N287" s="97"/>
      <c r="O287" s="97"/>
      <c r="P287" s="97"/>
      <c r="Q287" s="745">
        <f>Q289</f>
        <v>281</v>
      </c>
      <c r="R287" s="745">
        <f>R289</f>
        <v>281</v>
      </c>
    </row>
    <row r="288" spans="1:18" s="144" customFormat="1" ht="13.5" customHeight="1" x14ac:dyDescent="0.25">
      <c r="A288" s="183"/>
      <c r="B288" s="178"/>
      <c r="C288" s="176"/>
      <c r="D288" s="100"/>
      <c r="E288" s="139"/>
      <c r="F288" s="97"/>
      <c r="G288" s="98"/>
      <c r="H288" s="97"/>
      <c r="I288" s="97"/>
      <c r="J288" s="97"/>
      <c r="K288" s="97"/>
      <c r="L288" s="97"/>
      <c r="M288" s="101"/>
      <c r="N288" s="97"/>
      <c r="O288" s="97"/>
      <c r="P288" s="97"/>
      <c r="Q288" s="97"/>
      <c r="R288" s="97"/>
    </row>
    <row r="289" spans="1:18" s="144" customFormat="1" ht="13.5" customHeight="1" x14ac:dyDescent="0.25">
      <c r="A289" s="183"/>
      <c r="B289" s="178"/>
      <c r="C289" s="176"/>
      <c r="D289" s="101"/>
      <c r="E289" s="139" t="s">
        <v>562</v>
      </c>
      <c r="F289" s="97"/>
      <c r="G289" s="98"/>
      <c r="H289" s="97"/>
      <c r="I289" s="97"/>
      <c r="J289" s="97"/>
      <c r="K289" s="97">
        <v>281</v>
      </c>
      <c r="L289" s="97">
        <v>281</v>
      </c>
      <c r="M289" s="101"/>
      <c r="N289" s="97"/>
      <c r="O289" s="97"/>
      <c r="P289" s="97"/>
      <c r="Q289" s="97">
        <v>281</v>
      </c>
      <c r="R289" s="97">
        <v>281</v>
      </c>
    </row>
    <row r="290" spans="1:18" s="144" customFormat="1" ht="13.5" customHeight="1" x14ac:dyDescent="0.25">
      <c r="A290" s="183"/>
      <c r="B290" s="178"/>
      <c r="C290" s="176"/>
      <c r="D290" s="100"/>
      <c r="E290" s="139"/>
      <c r="F290" s="97"/>
      <c r="G290" s="98"/>
      <c r="H290" s="97"/>
      <c r="I290" s="97"/>
      <c r="J290" s="97"/>
      <c r="K290" s="97"/>
      <c r="L290" s="97"/>
      <c r="M290" s="101"/>
      <c r="N290" s="97"/>
      <c r="O290" s="97"/>
      <c r="P290" s="97"/>
      <c r="Q290" s="97"/>
      <c r="R290" s="97"/>
    </row>
    <row r="291" spans="1:18" s="144" customFormat="1" ht="13.5" customHeight="1" x14ac:dyDescent="0.25">
      <c r="A291" s="183"/>
      <c r="B291" s="178"/>
      <c r="C291" s="176"/>
      <c r="E291" s="744" t="s">
        <v>281</v>
      </c>
      <c r="F291" s="745"/>
      <c r="G291" s="746"/>
      <c r="H291" s="745"/>
      <c r="I291" s="745"/>
      <c r="J291" s="745"/>
      <c r="K291" s="745">
        <v>610</v>
      </c>
      <c r="L291" s="745">
        <v>610</v>
      </c>
      <c r="M291" s="101"/>
      <c r="N291" s="97"/>
      <c r="O291" s="97"/>
      <c r="P291" s="97"/>
      <c r="Q291" s="745">
        <v>610</v>
      </c>
      <c r="R291" s="745">
        <v>610</v>
      </c>
    </row>
    <row r="292" spans="1:18" s="144" customFormat="1" ht="13.5" customHeight="1" x14ac:dyDescent="0.25">
      <c r="A292" s="183"/>
      <c r="B292" s="178"/>
      <c r="C292" s="176"/>
      <c r="D292" s="135"/>
      <c r="E292" s="139"/>
      <c r="F292" s="97"/>
      <c r="G292" s="98"/>
      <c r="H292" s="97"/>
      <c r="I292" s="97"/>
      <c r="J292" s="97"/>
      <c r="K292" s="97"/>
      <c r="L292" s="97"/>
      <c r="M292" s="101"/>
      <c r="N292" s="97"/>
      <c r="O292" s="97"/>
      <c r="P292" s="97"/>
      <c r="Q292" s="97"/>
      <c r="R292" s="97"/>
    </row>
    <row r="293" spans="1:18" s="144" customFormat="1" ht="13.5" customHeight="1" x14ac:dyDescent="0.25">
      <c r="A293" s="183"/>
      <c r="B293" s="178"/>
      <c r="C293" s="176"/>
      <c r="D293" s="135"/>
      <c r="E293" s="139" t="s">
        <v>563</v>
      </c>
      <c r="F293" s="97"/>
      <c r="G293" s="98"/>
      <c r="H293" s="97"/>
      <c r="I293" s="97"/>
      <c r="J293" s="97"/>
      <c r="K293" s="97">
        <v>305</v>
      </c>
      <c r="L293" s="97">
        <v>305</v>
      </c>
      <c r="M293" s="101"/>
      <c r="N293" s="97"/>
      <c r="O293" s="97"/>
      <c r="P293" s="97"/>
      <c r="Q293" s="97">
        <v>305</v>
      </c>
      <c r="R293" s="97">
        <v>305</v>
      </c>
    </row>
    <row r="294" spans="1:18" s="144" customFormat="1" ht="13.5" customHeight="1" x14ac:dyDescent="0.25">
      <c r="A294" s="183"/>
      <c r="B294" s="178"/>
      <c r="C294" s="176"/>
      <c r="D294" s="135"/>
      <c r="E294" s="139" t="s">
        <v>564</v>
      </c>
      <c r="F294" s="97"/>
      <c r="G294" s="98"/>
      <c r="H294" s="97"/>
      <c r="I294" s="97"/>
      <c r="J294" s="97"/>
      <c r="K294" s="97">
        <v>305</v>
      </c>
      <c r="L294" s="97">
        <v>305</v>
      </c>
      <c r="M294" s="101"/>
      <c r="N294" s="97"/>
      <c r="O294" s="97"/>
      <c r="P294" s="97"/>
      <c r="Q294" s="97">
        <v>305</v>
      </c>
      <c r="R294" s="97">
        <v>305</v>
      </c>
    </row>
    <row r="295" spans="1:18" s="144" customFormat="1" ht="13.5" customHeight="1" x14ac:dyDescent="0.25">
      <c r="A295" s="183"/>
      <c r="B295" s="178"/>
      <c r="C295" s="176"/>
      <c r="D295" s="135"/>
      <c r="E295" s="139"/>
      <c r="F295" s="97"/>
      <c r="G295" s="98"/>
      <c r="H295" s="97"/>
      <c r="I295" s="97"/>
      <c r="J295" s="97"/>
      <c r="K295" s="97"/>
      <c r="L295" s="97"/>
      <c r="M295" s="101"/>
      <c r="N295" s="97"/>
      <c r="O295" s="97"/>
      <c r="P295" s="97"/>
      <c r="Q295" s="97"/>
      <c r="R295" s="97"/>
    </row>
    <row r="296" spans="1:18" s="144" customFormat="1" ht="13.5" customHeight="1" x14ac:dyDescent="0.25">
      <c r="A296" s="183"/>
      <c r="B296" s="178"/>
      <c r="C296" s="176"/>
      <c r="D296" s="100"/>
      <c r="E296" s="139" t="s">
        <v>282</v>
      </c>
      <c r="F296" s="104"/>
      <c r="G296" s="185"/>
      <c r="H296" s="104"/>
      <c r="I296" s="104"/>
      <c r="J296" s="104"/>
      <c r="K296" s="104">
        <v>594</v>
      </c>
      <c r="L296" s="104">
        <v>594</v>
      </c>
      <c r="M296" s="101"/>
      <c r="N296" s="97"/>
      <c r="O296" s="97"/>
      <c r="P296" s="97"/>
      <c r="Q296" s="104">
        <v>594</v>
      </c>
      <c r="R296" s="104">
        <v>594</v>
      </c>
    </row>
    <row r="297" spans="1:18" s="144" customFormat="1" ht="13.5" customHeight="1" x14ac:dyDescent="0.25">
      <c r="A297" s="183"/>
      <c r="B297" s="178"/>
      <c r="C297" s="176"/>
      <c r="D297" s="100"/>
      <c r="E297" s="139"/>
      <c r="F297" s="97"/>
      <c r="G297" s="98"/>
      <c r="H297" s="97"/>
      <c r="I297" s="97"/>
      <c r="J297" s="97"/>
      <c r="K297" s="97"/>
      <c r="L297" s="97"/>
      <c r="M297" s="101"/>
      <c r="N297" s="97"/>
      <c r="O297" s="97"/>
      <c r="P297" s="97"/>
      <c r="Q297" s="97"/>
      <c r="R297" s="97"/>
    </row>
    <row r="298" spans="1:18" s="144" customFormat="1" ht="13.5" customHeight="1" x14ac:dyDescent="0.25">
      <c r="A298" s="183"/>
      <c r="B298" s="178"/>
      <c r="C298" s="176"/>
      <c r="D298" s="100"/>
      <c r="E298" s="139" t="s">
        <v>565</v>
      </c>
      <c r="F298" s="97"/>
      <c r="G298" s="98"/>
      <c r="H298" s="97"/>
      <c r="I298" s="97"/>
      <c r="J298" s="97"/>
      <c r="K298" s="97">
        <v>297</v>
      </c>
      <c r="L298" s="97">
        <v>297</v>
      </c>
      <c r="M298" s="101"/>
      <c r="N298" s="97"/>
      <c r="O298" s="97"/>
      <c r="P298" s="97"/>
      <c r="Q298" s="97">
        <v>297</v>
      </c>
      <c r="R298" s="97">
        <v>297</v>
      </c>
    </row>
    <row r="299" spans="1:18" s="144" customFormat="1" ht="13.5" customHeight="1" x14ac:dyDescent="0.25">
      <c r="A299" s="179"/>
      <c r="B299" s="178"/>
      <c r="C299" s="176"/>
      <c r="D299" s="100"/>
      <c r="E299" s="139" t="s">
        <v>566</v>
      </c>
      <c r="F299" s="97"/>
      <c r="G299" s="98"/>
      <c r="H299" s="97"/>
      <c r="I299" s="97"/>
      <c r="J299" s="97"/>
      <c r="K299" s="97">
        <v>297</v>
      </c>
      <c r="L299" s="97">
        <v>297</v>
      </c>
      <c r="M299" s="101"/>
      <c r="N299" s="97"/>
      <c r="O299" s="97"/>
      <c r="P299" s="97"/>
      <c r="Q299" s="97">
        <v>297</v>
      </c>
      <c r="R299" s="97">
        <v>297</v>
      </c>
    </row>
    <row r="300" spans="1:18" s="144" customFormat="1" ht="13.5" customHeight="1" x14ac:dyDescent="0.25">
      <c r="A300" s="179"/>
      <c r="B300" s="178"/>
      <c r="C300" s="176"/>
      <c r="D300" s="100"/>
      <c r="E300" s="139"/>
      <c r="F300" s="97"/>
      <c r="G300" s="98"/>
      <c r="H300" s="97"/>
      <c r="I300" s="97"/>
      <c r="J300" s="97"/>
      <c r="K300" s="97"/>
      <c r="L300" s="97"/>
      <c r="M300" s="101"/>
      <c r="N300" s="97"/>
      <c r="O300" s="97"/>
      <c r="P300" s="97"/>
      <c r="Q300" s="97"/>
      <c r="R300" s="97"/>
    </row>
    <row r="301" spans="1:18" s="144" customFormat="1" ht="13.5" customHeight="1" x14ac:dyDescent="0.25">
      <c r="A301" s="179"/>
      <c r="B301" s="178"/>
      <c r="C301" s="176"/>
      <c r="D301" s="100"/>
      <c r="E301" s="139"/>
      <c r="F301" s="97"/>
      <c r="G301" s="98"/>
      <c r="H301" s="97"/>
      <c r="I301" s="97"/>
      <c r="J301" s="97"/>
      <c r="K301" s="97"/>
      <c r="L301" s="97"/>
      <c r="M301" s="101"/>
      <c r="N301" s="97"/>
      <c r="O301" s="97"/>
      <c r="P301" s="97"/>
      <c r="Q301" s="97"/>
      <c r="R301" s="97"/>
    </row>
    <row r="302" spans="1:18" s="144" customFormat="1" ht="13.5" customHeight="1" x14ac:dyDescent="0.25">
      <c r="A302" s="179"/>
      <c r="B302" s="178"/>
      <c r="C302" s="176"/>
      <c r="D302" s="101" t="s">
        <v>567</v>
      </c>
      <c r="E302" s="102" t="s">
        <v>33</v>
      </c>
      <c r="F302" s="97"/>
      <c r="G302" s="98"/>
      <c r="H302" s="97"/>
      <c r="I302" s="97"/>
      <c r="J302" s="97"/>
      <c r="K302" s="97">
        <f>K304</f>
        <v>50</v>
      </c>
      <c r="L302" s="97">
        <f>L304</f>
        <v>50</v>
      </c>
      <c r="M302" s="103" t="s">
        <v>32</v>
      </c>
      <c r="N302" s="97"/>
      <c r="O302" s="97"/>
      <c r="P302" s="97"/>
      <c r="Q302" s="97">
        <f>Q304</f>
        <v>50</v>
      </c>
      <c r="R302" s="97">
        <f>R304</f>
        <v>50</v>
      </c>
    </row>
    <row r="303" spans="1:18" s="144" customFormat="1" ht="13.5" customHeight="1" x14ac:dyDescent="0.25">
      <c r="A303" s="179"/>
      <c r="B303" s="178"/>
      <c r="C303" s="176"/>
      <c r="D303" s="100"/>
      <c r="E303" s="139"/>
      <c r="F303" s="97"/>
      <c r="G303" s="98"/>
      <c r="H303" s="97"/>
      <c r="I303" s="97"/>
      <c r="J303" s="97"/>
      <c r="K303" s="97"/>
      <c r="L303" s="97"/>
      <c r="M303" s="101"/>
      <c r="N303" s="97"/>
      <c r="O303" s="97"/>
      <c r="P303" s="97"/>
      <c r="Q303" s="97"/>
      <c r="R303" s="97"/>
    </row>
    <row r="304" spans="1:18" s="144" customFormat="1" ht="13.5" customHeight="1" x14ac:dyDescent="0.25">
      <c r="A304" s="179"/>
      <c r="B304" s="178"/>
      <c r="C304" s="176"/>
      <c r="D304" s="100"/>
      <c r="E304" s="139" t="s">
        <v>281</v>
      </c>
      <c r="F304" s="97"/>
      <c r="G304" s="98"/>
      <c r="H304" s="97"/>
      <c r="I304" s="97"/>
      <c r="J304" s="97"/>
      <c r="K304" s="97">
        <v>50</v>
      </c>
      <c r="L304" s="97">
        <v>50</v>
      </c>
      <c r="M304" s="101"/>
      <c r="N304" s="97"/>
      <c r="O304" s="97"/>
      <c r="P304" s="97"/>
      <c r="Q304" s="97">
        <v>50</v>
      </c>
      <c r="R304" s="97">
        <v>50</v>
      </c>
    </row>
    <row r="305" spans="1:18" s="144" customFormat="1" ht="13.5" customHeight="1" x14ac:dyDescent="0.25">
      <c r="A305" s="179"/>
      <c r="B305" s="178"/>
      <c r="C305" s="176"/>
      <c r="D305" s="100"/>
      <c r="E305" s="139"/>
      <c r="F305" s="97"/>
      <c r="G305" s="98"/>
      <c r="H305" s="97"/>
      <c r="I305" s="97"/>
      <c r="J305" s="97"/>
      <c r="K305" s="97"/>
      <c r="L305" s="97"/>
      <c r="M305" s="101"/>
      <c r="N305" s="97"/>
      <c r="O305" s="97"/>
      <c r="P305" s="97"/>
      <c r="Q305" s="97"/>
      <c r="R305" s="97"/>
    </row>
    <row r="306" spans="1:18" s="144" customFormat="1" ht="13.5" customHeight="1" x14ac:dyDescent="0.25">
      <c r="A306" s="179"/>
      <c r="B306" s="178"/>
      <c r="C306" s="176"/>
      <c r="D306" s="100"/>
      <c r="E306" s="139" t="s">
        <v>563</v>
      </c>
      <c r="F306" s="97"/>
      <c r="G306" s="98"/>
      <c r="H306" s="97"/>
      <c r="I306" s="97"/>
      <c r="J306" s="97"/>
      <c r="K306" s="97">
        <v>25</v>
      </c>
      <c r="L306" s="97">
        <v>25</v>
      </c>
      <c r="M306" s="101"/>
      <c r="N306" s="97"/>
      <c r="O306" s="97"/>
      <c r="P306" s="97"/>
      <c r="Q306" s="97">
        <v>25</v>
      </c>
      <c r="R306" s="97">
        <v>25</v>
      </c>
    </row>
    <row r="307" spans="1:18" s="144" customFormat="1" ht="13.5" customHeight="1" x14ac:dyDescent="0.25">
      <c r="A307" s="179"/>
      <c r="B307" s="178"/>
      <c r="C307" s="176"/>
      <c r="D307" s="100"/>
      <c r="E307" s="139" t="s">
        <v>564</v>
      </c>
      <c r="F307" s="97"/>
      <c r="G307" s="98"/>
      <c r="H307" s="97"/>
      <c r="I307" s="97"/>
      <c r="J307" s="97"/>
      <c r="K307" s="97">
        <v>25</v>
      </c>
      <c r="L307" s="97">
        <v>25</v>
      </c>
      <c r="M307" s="101"/>
      <c r="N307" s="97"/>
      <c r="O307" s="97"/>
      <c r="P307" s="97"/>
      <c r="Q307" s="97">
        <v>25</v>
      </c>
      <c r="R307" s="97">
        <v>25</v>
      </c>
    </row>
    <row r="308" spans="1:18" s="144" customFormat="1" ht="13.5" customHeight="1" x14ac:dyDescent="0.25">
      <c r="A308" s="179"/>
      <c r="B308" s="178"/>
      <c r="C308" s="176"/>
      <c r="D308" s="100"/>
      <c r="E308" s="139"/>
      <c r="F308" s="97"/>
      <c r="G308" s="98"/>
      <c r="H308" s="97"/>
      <c r="I308" s="97"/>
      <c r="J308" s="97"/>
      <c r="K308" s="97"/>
      <c r="L308" s="97"/>
      <c r="M308" s="101"/>
      <c r="N308" s="97"/>
      <c r="O308" s="97"/>
      <c r="P308" s="97"/>
      <c r="Q308" s="97"/>
      <c r="R308" s="97"/>
    </row>
    <row r="309" spans="1:18" s="144" customFormat="1" ht="13.5" customHeight="1" x14ac:dyDescent="0.25">
      <c r="A309" s="179"/>
      <c r="B309" s="178"/>
      <c r="C309" s="176"/>
      <c r="D309" s="101" t="s">
        <v>568</v>
      </c>
      <c r="E309" s="102" t="s">
        <v>33</v>
      </c>
      <c r="F309" s="97"/>
      <c r="G309" s="98"/>
      <c r="H309" s="97"/>
      <c r="I309" s="97"/>
      <c r="J309" s="97"/>
      <c r="K309" s="97">
        <f>K311+K315+K320</f>
        <v>471</v>
      </c>
      <c r="L309" s="97">
        <f>L311+L315+L320</f>
        <v>471</v>
      </c>
      <c r="M309" s="103" t="s">
        <v>32</v>
      </c>
      <c r="N309" s="97"/>
      <c r="O309" s="97"/>
      <c r="P309" s="97"/>
      <c r="Q309" s="97">
        <f>Q311+Q315+Q320</f>
        <v>471</v>
      </c>
      <c r="R309" s="97">
        <f>R311+R315+R320</f>
        <v>471</v>
      </c>
    </row>
    <row r="310" spans="1:18" s="144" customFormat="1" ht="13.5" customHeight="1" x14ac:dyDescent="0.25">
      <c r="A310" s="179"/>
      <c r="B310" s="178"/>
      <c r="C310" s="176"/>
      <c r="D310" s="101"/>
      <c r="E310" s="102"/>
      <c r="F310" s="97"/>
      <c r="G310" s="98"/>
      <c r="H310" s="97"/>
      <c r="I310" s="97"/>
      <c r="J310" s="97"/>
      <c r="K310" s="97"/>
      <c r="L310" s="97"/>
      <c r="M310" s="101"/>
      <c r="N310" s="97"/>
      <c r="O310" s="97"/>
      <c r="P310" s="97"/>
      <c r="Q310" s="97"/>
      <c r="R310" s="97"/>
    </row>
    <row r="311" spans="1:18" s="144" customFormat="1" ht="13.5" customHeight="1" x14ac:dyDescent="0.25">
      <c r="A311" s="179"/>
      <c r="B311" s="178"/>
      <c r="C311" s="176"/>
      <c r="D311" s="100"/>
      <c r="E311" s="139" t="s">
        <v>292</v>
      </c>
      <c r="F311" s="97"/>
      <c r="G311" s="98"/>
      <c r="H311" s="97"/>
      <c r="I311" s="97"/>
      <c r="J311" s="97"/>
      <c r="K311" s="97">
        <v>75</v>
      </c>
      <c r="L311" s="97">
        <v>75</v>
      </c>
      <c r="M311" s="101"/>
      <c r="N311" s="97"/>
      <c r="O311" s="97"/>
      <c r="P311" s="97"/>
      <c r="Q311" s="97">
        <v>75</v>
      </c>
      <c r="R311" s="97">
        <v>75</v>
      </c>
    </row>
    <row r="312" spans="1:18" s="144" customFormat="1" ht="13.5" customHeight="1" x14ac:dyDescent="0.25">
      <c r="A312" s="179"/>
      <c r="B312" s="178"/>
      <c r="C312" s="176"/>
      <c r="D312" s="100"/>
      <c r="E312" s="139"/>
      <c r="F312" s="97"/>
      <c r="G312" s="98"/>
      <c r="H312" s="97"/>
      <c r="I312" s="97"/>
      <c r="J312" s="97"/>
      <c r="K312" s="97"/>
      <c r="L312" s="97"/>
      <c r="M312" s="101"/>
      <c r="N312" s="97"/>
      <c r="O312" s="97"/>
      <c r="P312" s="97"/>
      <c r="Q312" s="97"/>
      <c r="R312" s="97"/>
    </row>
    <row r="313" spans="1:18" s="144" customFormat="1" ht="13.5" customHeight="1" x14ac:dyDescent="0.25">
      <c r="A313" s="179"/>
      <c r="B313" s="178"/>
      <c r="C313" s="176"/>
      <c r="D313" s="135"/>
      <c r="E313" s="139" t="s">
        <v>562</v>
      </c>
      <c r="F313" s="97"/>
      <c r="G313" s="98"/>
      <c r="H313" s="97"/>
      <c r="I313" s="97"/>
      <c r="J313" s="97"/>
      <c r="K313" s="97"/>
      <c r="L313" s="97"/>
      <c r="M313" s="101"/>
      <c r="N313" s="97"/>
      <c r="O313" s="97"/>
      <c r="P313" s="97"/>
      <c r="Q313" s="97"/>
      <c r="R313" s="97"/>
    </row>
    <row r="314" spans="1:18" s="144" customFormat="1" ht="13.5" customHeight="1" x14ac:dyDescent="0.25">
      <c r="A314" s="179"/>
      <c r="B314" s="178"/>
      <c r="C314" s="176"/>
      <c r="D314" s="100"/>
      <c r="E314" s="139"/>
      <c r="F314" s="97"/>
      <c r="G314" s="98"/>
      <c r="H314" s="97"/>
      <c r="I314" s="97"/>
      <c r="J314" s="97"/>
      <c r="K314" s="97"/>
      <c r="L314" s="97"/>
      <c r="M314" s="101"/>
      <c r="N314" s="97"/>
      <c r="O314" s="97"/>
      <c r="P314" s="97"/>
      <c r="Q314" s="97"/>
      <c r="R314" s="97"/>
    </row>
    <row r="315" spans="1:18" s="144" customFormat="1" ht="13.5" customHeight="1" x14ac:dyDescent="0.25">
      <c r="A315" s="179"/>
      <c r="B315" s="178"/>
      <c r="C315" s="176"/>
      <c r="E315" s="139" t="s">
        <v>281</v>
      </c>
      <c r="F315" s="97"/>
      <c r="G315" s="98"/>
      <c r="H315" s="97"/>
      <c r="I315" s="97"/>
      <c r="J315" s="97"/>
      <c r="K315" s="97">
        <v>250</v>
      </c>
      <c r="L315" s="97">
        <v>250</v>
      </c>
      <c r="M315" s="101"/>
      <c r="N315" s="97"/>
      <c r="O315" s="97"/>
      <c r="P315" s="97"/>
      <c r="Q315" s="97">
        <v>250</v>
      </c>
      <c r="R315" s="97">
        <v>250</v>
      </c>
    </row>
    <row r="316" spans="1:18" s="144" customFormat="1" ht="13.5" customHeight="1" x14ac:dyDescent="0.25">
      <c r="A316" s="179"/>
      <c r="B316" s="178"/>
      <c r="C316" s="176"/>
      <c r="D316" s="135"/>
      <c r="E316" s="139"/>
      <c r="F316" s="97"/>
      <c r="G316" s="98"/>
      <c r="H316" s="97"/>
      <c r="I316" s="97"/>
      <c r="J316" s="97"/>
      <c r="K316" s="97"/>
      <c r="L316" s="97"/>
      <c r="M316" s="101"/>
      <c r="N316" s="97"/>
      <c r="O316" s="97"/>
      <c r="P316" s="97"/>
      <c r="Q316" s="97"/>
      <c r="R316" s="97"/>
    </row>
    <row r="317" spans="1:18" s="144" customFormat="1" ht="13.5" customHeight="1" x14ac:dyDescent="0.25">
      <c r="A317" s="179"/>
      <c r="B317" s="178"/>
      <c r="C317" s="176"/>
      <c r="D317" s="135"/>
      <c r="E317" s="139" t="s">
        <v>563</v>
      </c>
      <c r="F317" s="97"/>
      <c r="G317" s="98"/>
      <c r="H317" s="97"/>
      <c r="I317" s="97"/>
      <c r="J317" s="97"/>
      <c r="K317" s="97"/>
      <c r="L317" s="97"/>
      <c r="M317" s="101"/>
      <c r="N317" s="97"/>
      <c r="O317" s="97"/>
      <c r="P317" s="97"/>
      <c r="Q317" s="97"/>
      <c r="R317" s="97"/>
    </row>
    <row r="318" spans="1:18" s="144" customFormat="1" ht="13.5" customHeight="1" x14ac:dyDescent="0.25">
      <c r="A318" s="179"/>
      <c r="B318" s="178"/>
      <c r="C318" s="176"/>
      <c r="D318" s="135"/>
      <c r="E318" s="139" t="s">
        <v>564</v>
      </c>
      <c r="F318" s="97"/>
      <c r="G318" s="98"/>
      <c r="H318" s="97"/>
      <c r="I318" s="97"/>
      <c r="J318" s="97"/>
      <c r="K318" s="97"/>
      <c r="L318" s="97"/>
      <c r="M318" s="101"/>
      <c r="N318" s="97"/>
      <c r="O318" s="97"/>
      <c r="P318" s="97"/>
      <c r="Q318" s="97"/>
      <c r="R318" s="97"/>
    </row>
    <row r="319" spans="1:18" s="144" customFormat="1" ht="13.5" customHeight="1" x14ac:dyDescent="0.25">
      <c r="A319" s="179"/>
      <c r="B319" s="178"/>
      <c r="C319" s="176"/>
      <c r="D319" s="135"/>
      <c r="E319" s="139"/>
      <c r="F319" s="97"/>
      <c r="G319" s="98"/>
      <c r="H319" s="97"/>
      <c r="I319" s="97"/>
      <c r="J319" s="97"/>
      <c r="K319" s="97"/>
      <c r="L319" s="97"/>
      <c r="M319" s="101"/>
      <c r="N319" s="97"/>
      <c r="O319" s="97"/>
      <c r="P319" s="97"/>
      <c r="Q319" s="97"/>
      <c r="R319" s="97"/>
    </row>
    <row r="320" spans="1:18" s="144" customFormat="1" ht="13.5" customHeight="1" x14ac:dyDescent="0.25">
      <c r="A320" s="179"/>
      <c r="B320" s="178"/>
      <c r="C320" s="176"/>
      <c r="D320" s="100"/>
      <c r="E320" s="139" t="s">
        <v>282</v>
      </c>
      <c r="F320" s="97"/>
      <c r="G320" s="98"/>
      <c r="H320" s="97"/>
      <c r="I320" s="97"/>
      <c r="J320" s="97"/>
      <c r="K320" s="97">
        <v>146</v>
      </c>
      <c r="L320" s="97">
        <v>146</v>
      </c>
      <c r="M320" s="101"/>
      <c r="N320" s="97"/>
      <c r="O320" s="97"/>
      <c r="P320" s="97"/>
      <c r="Q320" s="97">
        <v>146</v>
      </c>
      <c r="R320" s="97">
        <v>146</v>
      </c>
    </row>
    <row r="321" spans="1:18" s="144" customFormat="1" ht="13.5" customHeight="1" x14ac:dyDescent="0.25">
      <c r="A321" s="179"/>
      <c r="B321" s="178"/>
      <c r="C321" s="176"/>
      <c r="D321" s="100"/>
      <c r="E321" s="139"/>
      <c r="F321" s="97"/>
      <c r="G321" s="98"/>
      <c r="H321" s="97"/>
      <c r="I321" s="97"/>
      <c r="J321" s="97"/>
      <c r="K321" s="97"/>
      <c r="L321" s="97"/>
      <c r="M321" s="101"/>
      <c r="N321" s="97"/>
      <c r="O321" s="97"/>
      <c r="P321" s="97"/>
      <c r="Q321" s="97"/>
      <c r="R321" s="97"/>
    </row>
    <row r="322" spans="1:18" s="144" customFormat="1" ht="13.5" customHeight="1" x14ac:dyDescent="0.25">
      <c r="A322" s="179"/>
      <c r="B322" s="178"/>
      <c r="C322" s="176"/>
      <c r="D322" s="100"/>
      <c r="E322" s="139" t="s">
        <v>565</v>
      </c>
      <c r="F322" s="97"/>
      <c r="G322" s="98"/>
      <c r="H322" s="97"/>
      <c r="I322" s="97"/>
      <c r="J322" s="97"/>
      <c r="K322" s="97"/>
      <c r="L322" s="97"/>
      <c r="M322" s="101"/>
      <c r="N322" s="97"/>
      <c r="O322" s="97"/>
      <c r="P322" s="97"/>
      <c r="Q322" s="97"/>
      <c r="R322" s="97"/>
    </row>
    <row r="323" spans="1:18" s="144" customFormat="1" ht="13.5" customHeight="1" x14ac:dyDescent="0.25">
      <c r="A323" s="179"/>
      <c r="B323" s="178"/>
      <c r="C323" s="176"/>
      <c r="D323" s="100"/>
      <c r="E323" s="139" t="s">
        <v>566</v>
      </c>
      <c r="F323" s="97"/>
      <c r="G323" s="98"/>
      <c r="H323" s="97"/>
      <c r="I323" s="97"/>
      <c r="J323" s="97"/>
      <c r="K323" s="97"/>
      <c r="L323" s="97"/>
      <c r="M323" s="101"/>
      <c r="N323" s="97"/>
      <c r="O323" s="97"/>
      <c r="P323" s="97"/>
      <c r="Q323" s="97"/>
      <c r="R323" s="97"/>
    </row>
    <row r="324" spans="1:18" s="144" customFormat="1" ht="13.5" customHeight="1" x14ac:dyDescent="0.25">
      <c r="A324" s="179"/>
      <c r="B324" s="178"/>
      <c r="C324" s="176"/>
      <c r="D324" s="100"/>
      <c r="E324" s="139"/>
      <c r="F324" s="97"/>
      <c r="G324" s="98"/>
      <c r="H324" s="97"/>
      <c r="I324" s="97"/>
      <c r="J324" s="97"/>
      <c r="K324" s="97"/>
      <c r="L324" s="97"/>
      <c r="M324" s="101"/>
      <c r="N324" s="97"/>
      <c r="O324" s="97"/>
      <c r="P324" s="97"/>
      <c r="Q324" s="97"/>
      <c r="R324" s="97"/>
    </row>
    <row r="325" spans="1:18" s="144" customFormat="1" ht="13.5" customHeight="1" x14ac:dyDescent="0.25">
      <c r="A325" s="179"/>
      <c r="B325" s="178"/>
      <c r="C325" s="176"/>
      <c r="D325" s="101" t="s">
        <v>569</v>
      </c>
      <c r="E325" s="102" t="s">
        <v>33</v>
      </c>
      <c r="F325" s="97"/>
      <c r="G325" s="98"/>
      <c r="H325" s="97"/>
      <c r="I325" s="97"/>
      <c r="J325" s="97"/>
      <c r="K325" s="97">
        <v>26</v>
      </c>
      <c r="L325" s="97">
        <v>26</v>
      </c>
      <c r="M325" s="101"/>
      <c r="N325" s="97"/>
      <c r="O325" s="97"/>
      <c r="P325" s="97"/>
      <c r="Q325" s="97">
        <v>26</v>
      </c>
      <c r="R325" s="97">
        <v>26</v>
      </c>
    </row>
    <row r="326" spans="1:18" s="144" customFormat="1" ht="13.5" customHeight="1" x14ac:dyDescent="0.25">
      <c r="A326" s="179"/>
      <c r="B326" s="178"/>
      <c r="C326" s="176"/>
      <c r="D326" s="135"/>
      <c r="E326" s="139"/>
      <c r="F326" s="97"/>
      <c r="G326" s="98"/>
      <c r="H326" s="97"/>
      <c r="I326" s="97"/>
      <c r="J326" s="97"/>
      <c r="K326" s="97"/>
      <c r="L326" s="97"/>
      <c r="M326" s="101"/>
      <c r="N326" s="97"/>
      <c r="O326" s="97"/>
      <c r="P326" s="97"/>
      <c r="Q326" s="97"/>
      <c r="R326" s="97"/>
    </row>
    <row r="327" spans="1:18" s="144" customFormat="1" ht="13.5" customHeight="1" x14ac:dyDescent="0.25">
      <c r="A327" s="179"/>
      <c r="B327" s="178"/>
      <c r="C327" s="176"/>
      <c r="D327" s="100"/>
      <c r="E327" s="139" t="s">
        <v>282</v>
      </c>
      <c r="F327" s="97"/>
      <c r="G327" s="98"/>
      <c r="H327" s="97"/>
      <c r="I327" s="97"/>
      <c r="J327" s="97"/>
      <c r="K327" s="97">
        <v>26</v>
      </c>
      <c r="L327" s="97">
        <v>26</v>
      </c>
      <c r="M327" s="101"/>
      <c r="N327" s="97"/>
      <c r="O327" s="97"/>
      <c r="P327" s="97"/>
      <c r="Q327" s="97">
        <v>26</v>
      </c>
      <c r="R327" s="97">
        <v>26</v>
      </c>
    </row>
    <row r="328" spans="1:18" s="144" customFormat="1" ht="13.5" customHeight="1" x14ac:dyDescent="0.25">
      <c r="A328" s="179"/>
      <c r="B328" s="178"/>
      <c r="C328" s="176"/>
      <c r="D328" s="100"/>
      <c r="E328" s="139"/>
      <c r="F328" s="97"/>
      <c r="G328" s="98"/>
      <c r="H328" s="97"/>
      <c r="I328" s="97"/>
      <c r="J328" s="97"/>
      <c r="K328" s="97"/>
      <c r="L328" s="97"/>
      <c r="M328" s="101"/>
      <c r="N328" s="97"/>
      <c r="O328" s="97"/>
      <c r="P328" s="97"/>
      <c r="Q328" s="97"/>
      <c r="R328" s="97"/>
    </row>
    <row r="329" spans="1:18" s="144" customFormat="1" ht="13.5" customHeight="1" x14ac:dyDescent="0.25">
      <c r="A329" s="179"/>
      <c r="B329" s="178"/>
      <c r="C329" s="176"/>
      <c r="D329" s="100"/>
      <c r="E329" s="139" t="s">
        <v>565</v>
      </c>
      <c r="F329" s="97"/>
      <c r="G329" s="98"/>
      <c r="H329" s="97"/>
      <c r="I329" s="97"/>
      <c r="J329" s="97"/>
      <c r="K329" s="97">
        <v>13</v>
      </c>
      <c r="L329" s="97">
        <v>13</v>
      </c>
      <c r="M329" s="101"/>
      <c r="N329" s="97"/>
      <c r="O329" s="97"/>
      <c r="P329" s="97"/>
      <c r="Q329" s="97">
        <v>13</v>
      </c>
      <c r="R329" s="97">
        <v>13</v>
      </c>
    </row>
    <row r="330" spans="1:18" s="144" customFormat="1" ht="13.5" customHeight="1" x14ac:dyDescent="0.25">
      <c r="A330" s="179"/>
      <c r="B330" s="178"/>
      <c r="C330" s="176"/>
      <c r="D330" s="100"/>
      <c r="E330" s="139" t="s">
        <v>566</v>
      </c>
      <c r="F330" s="97"/>
      <c r="G330" s="98"/>
      <c r="H330" s="97"/>
      <c r="I330" s="97"/>
      <c r="J330" s="97"/>
      <c r="K330" s="97">
        <v>13</v>
      </c>
      <c r="L330" s="97">
        <v>13</v>
      </c>
      <c r="M330" s="101"/>
      <c r="N330" s="97"/>
      <c r="O330" s="97"/>
      <c r="P330" s="97"/>
      <c r="Q330" s="97">
        <v>13</v>
      </c>
      <c r="R330" s="97">
        <v>13</v>
      </c>
    </row>
    <row r="331" spans="1:18" s="144" customFormat="1" ht="13.5" customHeight="1" x14ac:dyDescent="0.25">
      <c r="A331" s="179"/>
      <c r="B331" s="178"/>
      <c r="C331" s="176"/>
      <c r="D331" s="100"/>
      <c r="E331" s="139"/>
      <c r="F331" s="97"/>
      <c r="G331" s="98"/>
      <c r="H331" s="97"/>
      <c r="I331" s="97"/>
      <c r="J331" s="97"/>
      <c r="K331" s="97"/>
      <c r="L331" s="97"/>
      <c r="M331" s="101"/>
      <c r="N331" s="97"/>
      <c r="O331" s="97"/>
      <c r="P331" s="97"/>
      <c r="Q331" s="97"/>
      <c r="R331" s="97"/>
    </row>
    <row r="332" spans="1:18" s="144" customFormat="1" ht="13.5" customHeight="1" x14ac:dyDescent="0.25">
      <c r="A332" s="179"/>
      <c r="B332" s="178"/>
      <c r="C332" s="176"/>
      <c r="D332" s="747" t="s">
        <v>570</v>
      </c>
      <c r="E332" s="102" t="s">
        <v>33</v>
      </c>
      <c r="F332" s="97"/>
      <c r="G332" s="98"/>
      <c r="H332" s="97"/>
      <c r="I332" s="97"/>
      <c r="J332" s="97"/>
      <c r="K332" s="97">
        <f>+K334+K338+K343</f>
        <v>220</v>
      </c>
      <c r="L332" s="97">
        <f>+L334+L338+L343</f>
        <v>220</v>
      </c>
      <c r="M332" s="101"/>
      <c r="N332" s="97"/>
      <c r="O332" s="97"/>
      <c r="P332" s="97"/>
      <c r="Q332" s="97">
        <f>+Q334+Q338+Q343</f>
        <v>220</v>
      </c>
      <c r="R332" s="97">
        <f>+R334+R338+R343</f>
        <v>220</v>
      </c>
    </row>
    <row r="333" spans="1:18" s="144" customFormat="1" ht="13.5" customHeight="1" x14ac:dyDescent="0.25">
      <c r="A333" s="179"/>
      <c r="B333" s="178"/>
      <c r="C333" s="176"/>
      <c r="D333" s="100"/>
      <c r="E333" s="139"/>
      <c r="F333" s="97"/>
      <c r="G333" s="98"/>
      <c r="H333" s="97"/>
      <c r="I333" s="97"/>
      <c r="J333" s="97"/>
      <c r="K333" s="97"/>
      <c r="L333" s="97"/>
      <c r="M333" s="101"/>
      <c r="N333" s="97"/>
      <c r="O333" s="97"/>
      <c r="P333" s="97"/>
      <c r="Q333" s="97"/>
      <c r="R333" s="97"/>
    </row>
    <row r="334" spans="1:18" s="144" customFormat="1" ht="13.5" customHeight="1" x14ac:dyDescent="0.25">
      <c r="A334" s="179"/>
      <c r="B334" s="178"/>
      <c r="C334" s="176"/>
      <c r="D334" s="100"/>
      <c r="E334" s="139" t="s">
        <v>292</v>
      </c>
      <c r="F334" s="97"/>
      <c r="G334" s="98"/>
      <c r="H334" s="97"/>
      <c r="I334" s="97"/>
      <c r="J334" s="97"/>
      <c r="K334" s="97">
        <v>80</v>
      </c>
      <c r="L334" s="97">
        <v>80</v>
      </c>
      <c r="M334" s="101"/>
      <c r="N334" s="97"/>
      <c r="O334" s="97"/>
      <c r="P334" s="97"/>
      <c r="Q334" s="97">
        <v>80</v>
      </c>
      <c r="R334" s="97">
        <v>80</v>
      </c>
    </row>
    <row r="335" spans="1:18" s="144" customFormat="1" ht="13.5" customHeight="1" x14ac:dyDescent="0.25">
      <c r="A335" s="179"/>
      <c r="B335" s="178"/>
      <c r="C335" s="176"/>
      <c r="D335" s="100"/>
      <c r="E335" s="139"/>
      <c r="F335" s="97"/>
      <c r="G335" s="98"/>
      <c r="H335" s="97"/>
      <c r="I335" s="97"/>
      <c r="J335" s="97"/>
      <c r="K335" s="97"/>
      <c r="L335" s="97"/>
      <c r="M335" s="101"/>
      <c r="N335" s="97"/>
      <c r="O335" s="97"/>
      <c r="P335" s="97"/>
      <c r="Q335" s="97"/>
      <c r="R335" s="97"/>
    </row>
    <row r="336" spans="1:18" s="144" customFormat="1" ht="13.5" customHeight="1" x14ac:dyDescent="0.25">
      <c r="A336" s="179"/>
      <c r="B336" s="178"/>
      <c r="C336" s="176"/>
      <c r="D336" s="100"/>
      <c r="E336" s="139" t="s">
        <v>562</v>
      </c>
      <c r="F336" s="97"/>
      <c r="G336" s="98"/>
      <c r="H336" s="97"/>
      <c r="I336" s="97"/>
      <c r="J336" s="97"/>
      <c r="K336" s="97">
        <v>80</v>
      </c>
      <c r="L336" s="97">
        <v>80</v>
      </c>
      <c r="M336" s="101"/>
      <c r="N336" s="97"/>
      <c r="O336" s="97"/>
      <c r="P336" s="97"/>
      <c r="Q336" s="97">
        <v>80</v>
      </c>
      <c r="R336" s="97">
        <v>80</v>
      </c>
    </row>
    <row r="337" spans="1:18" s="144" customFormat="1" ht="13.5" customHeight="1" x14ac:dyDescent="0.25">
      <c r="A337" s="179"/>
      <c r="B337" s="178"/>
      <c r="C337" s="176"/>
      <c r="D337" s="100"/>
      <c r="E337" s="139"/>
      <c r="F337" s="97"/>
      <c r="G337" s="98"/>
      <c r="H337" s="97"/>
      <c r="I337" s="97"/>
      <c r="J337" s="97"/>
      <c r="K337" s="97"/>
      <c r="L337" s="97"/>
      <c r="M337" s="101"/>
      <c r="N337" s="97"/>
      <c r="O337" s="97"/>
      <c r="P337" s="97"/>
      <c r="Q337" s="97"/>
      <c r="R337" s="97"/>
    </row>
    <row r="338" spans="1:18" s="144" customFormat="1" ht="13.5" customHeight="1" x14ac:dyDescent="0.25">
      <c r="A338" s="179"/>
      <c r="B338" s="178"/>
      <c r="C338" s="176"/>
      <c r="D338" s="100"/>
      <c r="E338" s="139" t="s">
        <v>281</v>
      </c>
      <c r="F338" s="97"/>
      <c r="G338" s="98"/>
      <c r="H338" s="97"/>
      <c r="I338" s="97"/>
      <c r="J338" s="97"/>
      <c r="K338" s="97">
        <f>K340+K341</f>
        <v>100</v>
      </c>
      <c r="L338" s="97">
        <f>L340+L341</f>
        <v>100</v>
      </c>
      <c r="M338" s="101"/>
      <c r="N338" s="97"/>
      <c r="O338" s="97"/>
      <c r="P338" s="97"/>
      <c r="Q338" s="97">
        <f>Q340+Q341</f>
        <v>100</v>
      </c>
      <c r="R338" s="97">
        <f>R340+R341</f>
        <v>100</v>
      </c>
    </row>
    <row r="339" spans="1:18" s="144" customFormat="1" ht="13.5" customHeight="1" x14ac:dyDescent="0.25">
      <c r="A339" s="179"/>
      <c r="B339" s="178"/>
      <c r="C339" s="176"/>
      <c r="D339" s="100"/>
      <c r="E339" s="139"/>
      <c r="F339" s="97"/>
      <c r="G339" s="98"/>
      <c r="H339" s="97"/>
      <c r="I339" s="97"/>
      <c r="J339" s="97"/>
      <c r="K339" s="97"/>
      <c r="L339" s="97"/>
      <c r="M339" s="101"/>
      <c r="N339" s="97"/>
      <c r="O339" s="97"/>
      <c r="P339" s="97"/>
      <c r="Q339" s="97"/>
      <c r="R339" s="97"/>
    </row>
    <row r="340" spans="1:18" s="144" customFormat="1" ht="13.5" customHeight="1" x14ac:dyDescent="0.25">
      <c r="A340" s="179"/>
      <c r="B340" s="178"/>
      <c r="C340" s="176"/>
      <c r="D340" s="100"/>
      <c r="E340" s="139" t="s">
        <v>563</v>
      </c>
      <c r="F340" s="97"/>
      <c r="G340" s="98"/>
      <c r="H340" s="97"/>
      <c r="I340" s="97"/>
      <c r="J340" s="97"/>
      <c r="K340" s="97">
        <v>50</v>
      </c>
      <c r="L340" s="97">
        <v>50</v>
      </c>
      <c r="M340" s="101"/>
      <c r="N340" s="97"/>
      <c r="O340" s="97"/>
      <c r="P340" s="97"/>
      <c r="Q340" s="97">
        <v>50</v>
      </c>
      <c r="R340" s="97">
        <v>50</v>
      </c>
    </row>
    <row r="341" spans="1:18" s="144" customFormat="1" ht="13.5" customHeight="1" x14ac:dyDescent="0.25">
      <c r="A341" s="179"/>
      <c r="B341" s="178"/>
      <c r="C341" s="176"/>
      <c r="D341" s="100"/>
      <c r="E341" s="139" t="s">
        <v>564</v>
      </c>
      <c r="F341" s="97"/>
      <c r="G341" s="98"/>
      <c r="H341" s="97"/>
      <c r="I341" s="97"/>
      <c r="J341" s="97"/>
      <c r="K341" s="97">
        <v>50</v>
      </c>
      <c r="L341" s="97">
        <v>50</v>
      </c>
      <c r="M341" s="101"/>
      <c r="N341" s="97"/>
      <c r="O341" s="97"/>
      <c r="P341" s="97"/>
      <c r="Q341" s="97">
        <v>50</v>
      </c>
      <c r="R341" s="97">
        <v>50</v>
      </c>
    </row>
    <row r="342" spans="1:18" s="144" customFormat="1" ht="13.5" customHeight="1" x14ac:dyDescent="0.25">
      <c r="A342" s="179"/>
      <c r="B342" s="178"/>
      <c r="C342" s="176"/>
      <c r="D342" s="100"/>
      <c r="E342" s="139"/>
      <c r="F342" s="97"/>
      <c r="G342" s="98"/>
      <c r="H342" s="97"/>
      <c r="I342" s="97"/>
      <c r="J342" s="97"/>
      <c r="K342" s="97"/>
      <c r="L342" s="97"/>
      <c r="M342" s="101"/>
      <c r="N342" s="97"/>
      <c r="O342" s="97"/>
      <c r="P342" s="97"/>
      <c r="Q342" s="97"/>
      <c r="R342" s="97"/>
    </row>
    <row r="343" spans="1:18" s="144" customFormat="1" ht="13.5" customHeight="1" x14ac:dyDescent="0.25">
      <c r="A343" s="179"/>
      <c r="B343" s="178"/>
      <c r="C343" s="176"/>
      <c r="D343" s="100"/>
      <c r="E343" s="139" t="s">
        <v>282</v>
      </c>
      <c r="F343" s="97"/>
      <c r="G343" s="98"/>
      <c r="H343" s="97"/>
      <c r="I343" s="97"/>
      <c r="J343" s="97"/>
      <c r="K343" s="97">
        <f>K345+K346</f>
        <v>40</v>
      </c>
      <c r="L343" s="97">
        <f>L345+L346</f>
        <v>40</v>
      </c>
      <c r="M343" s="101"/>
      <c r="N343" s="97"/>
      <c r="O343" s="97"/>
      <c r="P343" s="97"/>
      <c r="Q343" s="97">
        <f>Q345+Q346</f>
        <v>40</v>
      </c>
      <c r="R343" s="97">
        <f>R345+R346</f>
        <v>40</v>
      </c>
    </row>
    <row r="344" spans="1:18" s="144" customFormat="1" ht="13.5" customHeight="1" x14ac:dyDescent="0.25">
      <c r="A344" s="179"/>
      <c r="B344" s="178"/>
      <c r="C344" s="176"/>
      <c r="D344" s="100"/>
      <c r="E344" s="139"/>
      <c r="F344" s="97"/>
      <c r="G344" s="98"/>
      <c r="H344" s="97"/>
      <c r="I344" s="97"/>
      <c r="J344" s="97"/>
      <c r="K344" s="97"/>
      <c r="L344" s="97"/>
      <c r="M344" s="101"/>
      <c r="N344" s="97"/>
      <c r="O344" s="97"/>
      <c r="P344" s="97"/>
      <c r="Q344" s="97"/>
      <c r="R344" s="97"/>
    </row>
    <row r="345" spans="1:18" s="144" customFormat="1" ht="13.5" customHeight="1" x14ac:dyDescent="0.25">
      <c r="A345" s="179"/>
      <c r="B345" s="178"/>
      <c r="C345" s="176"/>
      <c r="D345" s="100"/>
      <c r="E345" s="139" t="s">
        <v>565</v>
      </c>
      <c r="F345" s="97"/>
      <c r="G345" s="98"/>
      <c r="H345" s="97"/>
      <c r="I345" s="97"/>
      <c r="J345" s="97"/>
      <c r="K345" s="97">
        <v>20</v>
      </c>
      <c r="L345" s="97">
        <v>20</v>
      </c>
      <c r="M345" s="101"/>
      <c r="N345" s="97"/>
      <c r="O345" s="97"/>
      <c r="P345" s="97"/>
      <c r="Q345" s="97">
        <v>20</v>
      </c>
      <c r="R345" s="97">
        <v>20</v>
      </c>
    </row>
    <row r="346" spans="1:18" s="144" customFormat="1" ht="13.5" customHeight="1" x14ac:dyDescent="0.25">
      <c r="A346" s="179"/>
      <c r="B346" s="178"/>
      <c r="C346" s="176"/>
      <c r="D346" s="100"/>
      <c r="E346" s="139" t="s">
        <v>566</v>
      </c>
      <c r="F346" s="97"/>
      <c r="G346" s="98"/>
      <c r="H346" s="97"/>
      <c r="I346" s="97"/>
      <c r="J346" s="97"/>
      <c r="K346" s="97">
        <v>20</v>
      </c>
      <c r="L346" s="97">
        <v>20</v>
      </c>
      <c r="M346" s="101"/>
      <c r="N346" s="97"/>
      <c r="O346" s="97"/>
      <c r="P346" s="97"/>
      <c r="Q346" s="97">
        <v>20</v>
      </c>
      <c r="R346" s="97">
        <v>20</v>
      </c>
    </row>
    <row r="347" spans="1:18" s="144" customFormat="1" ht="13.5" customHeight="1" x14ac:dyDescent="0.25">
      <c r="A347" s="179"/>
      <c r="B347" s="178"/>
      <c r="C347" s="176"/>
      <c r="D347" s="100"/>
      <c r="E347" s="139"/>
      <c r="F347" s="97"/>
      <c r="G347" s="98"/>
      <c r="H347" s="97"/>
      <c r="I347" s="97"/>
      <c r="J347" s="97"/>
      <c r="K347" s="97"/>
      <c r="L347" s="97"/>
      <c r="M347" s="101"/>
      <c r="N347" s="97"/>
      <c r="O347" s="97"/>
      <c r="P347" s="97"/>
      <c r="Q347" s="97"/>
      <c r="R347" s="97"/>
    </row>
    <row r="348" spans="1:18" s="144" customFormat="1" ht="13.5" customHeight="1" x14ac:dyDescent="0.25">
      <c r="A348" s="179"/>
      <c r="B348" s="178"/>
      <c r="C348" s="176"/>
      <c r="D348" s="101" t="s">
        <v>571</v>
      </c>
      <c r="E348" s="102" t="s">
        <v>33</v>
      </c>
      <c r="F348" s="97"/>
      <c r="G348" s="98"/>
      <c r="H348" s="97"/>
      <c r="I348" s="97"/>
      <c r="J348" s="97"/>
      <c r="K348" s="97">
        <f>K350+K354+K359</f>
        <v>175</v>
      </c>
      <c r="L348" s="97">
        <f>L350+L354+L359</f>
        <v>175</v>
      </c>
      <c r="M348" s="101"/>
      <c r="N348" s="97"/>
      <c r="O348" s="97"/>
      <c r="P348" s="97"/>
      <c r="Q348" s="97">
        <f>Q350+Q354+Q359</f>
        <v>175</v>
      </c>
      <c r="R348" s="97">
        <f>R350+R354+R359</f>
        <v>175</v>
      </c>
    </row>
    <row r="349" spans="1:18" s="144" customFormat="1" ht="13.5" customHeight="1" x14ac:dyDescent="0.25">
      <c r="A349" s="179"/>
      <c r="B349" s="178"/>
      <c r="C349" s="176"/>
      <c r="D349" s="101"/>
      <c r="E349" s="102"/>
      <c r="F349" s="97"/>
      <c r="G349" s="98"/>
      <c r="H349" s="97"/>
      <c r="I349" s="97"/>
      <c r="J349" s="97"/>
      <c r="K349" s="97"/>
      <c r="L349" s="97"/>
      <c r="M349" s="101"/>
      <c r="N349" s="97"/>
      <c r="O349" s="97"/>
      <c r="P349" s="97"/>
      <c r="Q349" s="97"/>
      <c r="R349" s="97"/>
    </row>
    <row r="350" spans="1:18" s="144" customFormat="1" ht="13.5" customHeight="1" x14ac:dyDescent="0.25">
      <c r="A350" s="179"/>
      <c r="B350" s="178"/>
      <c r="C350" s="176"/>
      <c r="D350" s="100"/>
      <c r="E350" s="139" t="s">
        <v>292</v>
      </c>
      <c r="F350" s="97"/>
      <c r="G350" s="98"/>
      <c r="H350" s="97"/>
      <c r="I350" s="97"/>
      <c r="J350" s="97"/>
      <c r="K350" s="97">
        <v>25</v>
      </c>
      <c r="L350" s="97">
        <v>25</v>
      </c>
      <c r="M350" s="101"/>
      <c r="N350" s="97"/>
      <c r="O350" s="97"/>
      <c r="P350" s="97"/>
      <c r="Q350" s="97">
        <v>25</v>
      </c>
      <c r="R350" s="97">
        <v>25</v>
      </c>
    </row>
    <row r="351" spans="1:18" s="144" customFormat="1" ht="13.5" customHeight="1" x14ac:dyDescent="0.25">
      <c r="A351" s="179"/>
      <c r="B351" s="178"/>
      <c r="C351" s="176"/>
      <c r="D351" s="100"/>
      <c r="E351" s="139"/>
      <c r="F351" s="97"/>
      <c r="G351" s="98"/>
      <c r="H351" s="97"/>
      <c r="I351" s="97"/>
      <c r="J351" s="97"/>
      <c r="K351" s="97"/>
      <c r="L351" s="97"/>
      <c r="M351" s="101"/>
      <c r="N351" s="97"/>
      <c r="O351" s="97"/>
      <c r="P351" s="97"/>
      <c r="Q351" s="97"/>
      <c r="R351" s="97"/>
    </row>
    <row r="352" spans="1:18" s="144" customFormat="1" ht="13.5" customHeight="1" x14ac:dyDescent="0.25">
      <c r="A352" s="179"/>
      <c r="B352" s="178"/>
      <c r="C352" s="176"/>
      <c r="D352" s="135"/>
      <c r="E352" s="139" t="s">
        <v>562</v>
      </c>
      <c r="F352" s="97"/>
      <c r="G352" s="98"/>
      <c r="H352" s="97"/>
      <c r="I352" s="97"/>
      <c r="J352" s="97"/>
      <c r="K352" s="97">
        <v>25</v>
      </c>
      <c r="L352" s="97">
        <v>25</v>
      </c>
      <c r="M352" s="101"/>
      <c r="N352" s="97"/>
      <c r="O352" s="97"/>
      <c r="P352" s="97"/>
      <c r="Q352" s="97">
        <v>25</v>
      </c>
      <c r="R352" s="97">
        <v>25</v>
      </c>
    </row>
    <row r="353" spans="1:18" s="144" customFormat="1" ht="13.5" customHeight="1" x14ac:dyDescent="0.25">
      <c r="A353" s="179"/>
      <c r="B353" s="178"/>
      <c r="C353" s="176"/>
      <c r="D353" s="100"/>
      <c r="E353" s="139"/>
      <c r="F353" s="97"/>
      <c r="G353" s="98"/>
      <c r="H353" s="97"/>
      <c r="I353" s="97"/>
      <c r="J353" s="97"/>
      <c r="K353" s="97"/>
      <c r="L353" s="97"/>
      <c r="M353" s="101"/>
      <c r="N353" s="97"/>
      <c r="O353" s="97"/>
      <c r="P353" s="97"/>
      <c r="Q353" s="97"/>
      <c r="R353" s="97"/>
    </row>
    <row r="354" spans="1:18" s="144" customFormat="1" ht="13.5" customHeight="1" x14ac:dyDescent="0.25">
      <c r="A354" s="179"/>
      <c r="B354" s="178"/>
      <c r="C354" s="176"/>
      <c r="E354" s="139" t="s">
        <v>281</v>
      </c>
      <c r="F354" s="97"/>
      <c r="G354" s="98"/>
      <c r="H354" s="97"/>
      <c r="I354" s="97"/>
      <c r="J354" s="97"/>
      <c r="K354" s="97">
        <v>90</v>
      </c>
      <c r="L354" s="97">
        <v>90</v>
      </c>
      <c r="M354" s="101"/>
      <c r="N354" s="97"/>
      <c r="O354" s="97"/>
      <c r="P354" s="97"/>
      <c r="Q354" s="97">
        <v>90</v>
      </c>
      <c r="R354" s="97">
        <v>90</v>
      </c>
    </row>
    <row r="355" spans="1:18" s="144" customFormat="1" ht="13.5" customHeight="1" x14ac:dyDescent="0.25">
      <c r="A355" s="179"/>
      <c r="B355" s="178"/>
      <c r="C355" s="176"/>
      <c r="D355" s="135"/>
      <c r="E355" s="139"/>
      <c r="F355" s="97"/>
      <c r="G355" s="98"/>
      <c r="H355" s="97"/>
      <c r="I355" s="97"/>
      <c r="J355" s="97"/>
      <c r="K355" s="97"/>
      <c r="L355" s="97"/>
      <c r="M355" s="101"/>
      <c r="N355" s="97"/>
      <c r="O355" s="97"/>
      <c r="P355" s="97"/>
      <c r="Q355" s="97"/>
      <c r="R355" s="97"/>
    </row>
    <row r="356" spans="1:18" s="144" customFormat="1" ht="13.5" customHeight="1" x14ac:dyDescent="0.25">
      <c r="A356" s="179"/>
      <c r="B356" s="178"/>
      <c r="C356" s="176"/>
      <c r="D356" s="135"/>
      <c r="E356" s="139" t="s">
        <v>563</v>
      </c>
      <c r="F356" s="97"/>
      <c r="G356" s="98"/>
      <c r="H356" s="97"/>
      <c r="I356" s="97"/>
      <c r="J356" s="97"/>
      <c r="K356" s="97">
        <v>45</v>
      </c>
      <c r="L356" s="97">
        <v>45</v>
      </c>
      <c r="M356" s="101"/>
      <c r="N356" s="97"/>
      <c r="O356" s="97"/>
      <c r="P356" s="97"/>
      <c r="Q356" s="97">
        <v>45</v>
      </c>
      <c r="R356" s="97">
        <v>45</v>
      </c>
    </row>
    <row r="357" spans="1:18" s="144" customFormat="1" ht="13.5" customHeight="1" x14ac:dyDescent="0.25">
      <c r="A357" s="179"/>
      <c r="B357" s="178"/>
      <c r="C357" s="176"/>
      <c r="D357" s="135"/>
      <c r="E357" s="139" t="s">
        <v>564</v>
      </c>
      <c r="F357" s="97"/>
      <c r="G357" s="98"/>
      <c r="H357" s="97"/>
      <c r="I357" s="97"/>
      <c r="J357" s="97"/>
      <c r="K357" s="97">
        <v>45</v>
      </c>
      <c r="L357" s="97">
        <v>45</v>
      </c>
      <c r="M357" s="101"/>
      <c r="N357" s="97"/>
      <c r="O357" s="97"/>
      <c r="P357" s="97"/>
      <c r="Q357" s="97">
        <v>45</v>
      </c>
      <c r="R357" s="97">
        <v>45</v>
      </c>
    </row>
    <row r="358" spans="1:18" s="144" customFormat="1" ht="13.5" customHeight="1" x14ac:dyDescent="0.25">
      <c r="A358" s="179"/>
      <c r="B358" s="178"/>
      <c r="C358" s="176"/>
      <c r="D358" s="135"/>
      <c r="E358" s="139"/>
      <c r="F358" s="97"/>
      <c r="G358" s="98"/>
      <c r="H358" s="97"/>
      <c r="I358" s="97"/>
      <c r="J358" s="97"/>
      <c r="K358" s="97"/>
      <c r="L358" s="97"/>
      <c r="M358" s="101"/>
      <c r="N358" s="97"/>
      <c r="O358" s="97"/>
      <c r="P358" s="97"/>
      <c r="Q358" s="97"/>
      <c r="R358" s="97"/>
    </row>
    <row r="359" spans="1:18" s="144" customFormat="1" ht="13.5" customHeight="1" x14ac:dyDescent="0.25">
      <c r="A359" s="179"/>
      <c r="B359" s="178"/>
      <c r="C359" s="176"/>
      <c r="D359" s="100"/>
      <c r="E359" s="139" t="s">
        <v>282</v>
      </c>
      <c r="F359" s="97"/>
      <c r="G359" s="98"/>
      <c r="H359" s="97"/>
      <c r="I359" s="97"/>
      <c r="J359" s="97"/>
      <c r="K359" s="97">
        <v>60</v>
      </c>
      <c r="L359" s="97">
        <v>60</v>
      </c>
      <c r="M359" s="101"/>
      <c r="N359" s="97"/>
      <c r="O359" s="97"/>
      <c r="P359" s="97"/>
      <c r="Q359" s="97">
        <v>60</v>
      </c>
      <c r="R359" s="97">
        <v>60</v>
      </c>
    </row>
    <row r="360" spans="1:18" s="144" customFormat="1" ht="13.5" customHeight="1" x14ac:dyDescent="0.25">
      <c r="A360" s="179"/>
      <c r="B360" s="178"/>
      <c r="C360" s="176"/>
      <c r="D360" s="100"/>
      <c r="E360" s="139"/>
      <c r="F360" s="97"/>
      <c r="G360" s="98"/>
      <c r="H360" s="97"/>
      <c r="I360" s="97"/>
      <c r="J360" s="97"/>
      <c r="K360" s="97"/>
      <c r="L360" s="97"/>
      <c r="M360" s="101"/>
      <c r="N360" s="97"/>
      <c r="O360" s="97"/>
      <c r="P360" s="97"/>
      <c r="Q360" s="97"/>
      <c r="R360" s="97"/>
    </row>
    <row r="361" spans="1:18" s="144" customFormat="1" ht="13.5" customHeight="1" x14ac:dyDescent="0.25">
      <c r="A361" s="179"/>
      <c r="B361" s="178"/>
      <c r="C361" s="176"/>
      <c r="D361" s="100"/>
      <c r="E361" s="139" t="s">
        <v>565</v>
      </c>
      <c r="F361" s="97"/>
      <c r="G361" s="98"/>
      <c r="H361" s="97"/>
      <c r="I361" s="97"/>
      <c r="J361" s="97"/>
      <c r="K361" s="97">
        <v>30</v>
      </c>
      <c r="L361" s="97">
        <v>30</v>
      </c>
      <c r="M361" s="101"/>
      <c r="N361" s="97"/>
      <c r="O361" s="97"/>
      <c r="P361" s="97"/>
      <c r="Q361" s="97">
        <v>30</v>
      </c>
      <c r="R361" s="97">
        <v>30</v>
      </c>
    </row>
    <row r="362" spans="1:18" s="144" customFormat="1" ht="13.5" customHeight="1" x14ac:dyDescent="0.25">
      <c r="A362" s="179"/>
      <c r="B362" s="178"/>
      <c r="C362" s="176"/>
      <c r="D362" s="100"/>
      <c r="E362" s="139" t="s">
        <v>566</v>
      </c>
      <c r="F362" s="97"/>
      <c r="G362" s="98"/>
      <c r="H362" s="97"/>
      <c r="I362" s="97"/>
      <c r="J362" s="97"/>
      <c r="K362" s="97">
        <v>30</v>
      </c>
      <c r="L362" s="97">
        <v>30</v>
      </c>
      <c r="M362" s="101"/>
      <c r="N362" s="97"/>
      <c r="O362" s="97"/>
      <c r="P362" s="97"/>
      <c r="Q362" s="97">
        <v>30</v>
      </c>
      <c r="R362" s="97">
        <v>30</v>
      </c>
    </row>
    <row r="363" spans="1:18" s="144" customFormat="1" ht="13.5" customHeight="1" x14ac:dyDescent="0.25">
      <c r="A363" s="179"/>
      <c r="B363" s="178"/>
      <c r="C363" s="176"/>
      <c r="D363" s="100"/>
      <c r="E363" s="679"/>
      <c r="F363" s="97"/>
      <c r="G363" s="98"/>
      <c r="H363" s="97"/>
      <c r="I363" s="97"/>
      <c r="J363" s="97"/>
      <c r="K363" s="97"/>
      <c r="L363" s="97"/>
      <c r="M363" s="101"/>
      <c r="N363" s="97"/>
      <c r="O363" s="97"/>
      <c r="P363" s="97"/>
      <c r="Q363" s="97"/>
      <c r="R363" s="97"/>
    </row>
    <row r="364" spans="1:18" s="144" customFormat="1" ht="13.5" customHeight="1" x14ac:dyDescent="0.25">
      <c r="A364" s="179"/>
      <c r="B364" s="184" t="s">
        <v>584</v>
      </c>
      <c r="C364" s="176"/>
      <c r="D364" s="100"/>
      <c r="E364" s="140" t="s">
        <v>33</v>
      </c>
      <c r="F364" s="104"/>
      <c r="G364" s="185"/>
      <c r="H364" s="104"/>
      <c r="I364" s="104"/>
      <c r="J364" s="104"/>
      <c r="K364" s="104">
        <f>K367+K379+K390</f>
        <v>234</v>
      </c>
      <c r="L364" s="104">
        <f>L367+L379+L390</f>
        <v>234</v>
      </c>
      <c r="M364" s="103"/>
      <c r="N364" s="104"/>
      <c r="O364" s="104"/>
      <c r="P364" s="104"/>
      <c r="Q364" s="104">
        <f>Q367+Q379+Q390</f>
        <v>234</v>
      </c>
      <c r="R364" s="104">
        <f>R367+R379+R390</f>
        <v>234</v>
      </c>
    </row>
    <row r="365" spans="1:18" s="144" customFormat="1" ht="13.5" customHeight="1" x14ac:dyDescent="0.25">
      <c r="A365" s="179"/>
      <c r="B365" s="184"/>
      <c r="C365" s="176"/>
      <c r="D365" s="100"/>
      <c r="E365" s="139"/>
      <c r="F365" s="97"/>
      <c r="G365" s="98"/>
      <c r="H365" s="97"/>
      <c r="I365" s="97"/>
      <c r="J365" s="97"/>
      <c r="K365" s="97"/>
      <c r="L365" s="97"/>
      <c r="M365" s="101"/>
      <c r="N365" s="97"/>
      <c r="O365" s="97"/>
      <c r="P365" s="97"/>
      <c r="Q365" s="97"/>
      <c r="R365" s="97"/>
    </row>
    <row r="366" spans="1:18" s="144" customFormat="1" ht="13.5" customHeight="1" x14ac:dyDescent="0.25">
      <c r="A366" s="179"/>
      <c r="B366" s="184"/>
      <c r="C366" s="176"/>
      <c r="D366" s="100"/>
      <c r="E366" s="140"/>
      <c r="F366" s="104"/>
      <c r="G366" s="185"/>
      <c r="H366" s="104"/>
      <c r="I366" s="104"/>
      <c r="J366" s="104"/>
      <c r="K366" s="104"/>
      <c r="L366" s="104"/>
      <c r="M366" s="103"/>
      <c r="N366" s="104"/>
      <c r="O366" s="104"/>
      <c r="P366" s="104"/>
      <c r="Q366" s="104"/>
      <c r="R366" s="104"/>
    </row>
    <row r="367" spans="1:18" s="144" customFormat="1" ht="13.5" customHeight="1" x14ac:dyDescent="0.25">
      <c r="A367" s="179"/>
      <c r="B367" s="676" t="s">
        <v>567</v>
      </c>
      <c r="C367" s="176"/>
      <c r="D367" s="100"/>
      <c r="E367" s="140" t="s">
        <v>33</v>
      </c>
      <c r="F367" s="97"/>
      <c r="G367" s="98"/>
      <c r="H367" s="97"/>
      <c r="I367" s="104"/>
      <c r="J367" s="104"/>
      <c r="K367" s="104">
        <v>169</v>
      </c>
      <c r="L367" s="104">
        <v>169</v>
      </c>
      <c r="M367" s="101"/>
      <c r="N367" s="97"/>
      <c r="O367" s="104"/>
      <c r="P367" s="104"/>
      <c r="Q367" s="104">
        <v>169</v>
      </c>
      <c r="R367" s="104">
        <v>169</v>
      </c>
    </row>
    <row r="368" spans="1:18" s="144" customFormat="1" ht="13.5" customHeight="1" x14ac:dyDescent="0.25">
      <c r="A368" s="179"/>
      <c r="C368" s="176"/>
      <c r="D368" s="100"/>
      <c r="E368" s="139"/>
      <c r="F368" s="97"/>
      <c r="G368" s="98"/>
      <c r="H368" s="97"/>
      <c r="I368" s="97"/>
      <c r="J368" s="97"/>
      <c r="K368" s="97"/>
      <c r="L368" s="97"/>
      <c r="M368" s="101"/>
      <c r="N368" s="97"/>
      <c r="O368" s="97"/>
      <c r="P368" s="97"/>
      <c r="Q368" s="97"/>
      <c r="R368" s="97"/>
    </row>
    <row r="369" spans="1:18" s="144" customFormat="1" ht="13.5" customHeight="1" x14ac:dyDescent="0.25">
      <c r="A369" s="179"/>
      <c r="B369" s="184"/>
      <c r="C369" s="176"/>
      <c r="D369" s="100"/>
      <c r="E369" s="140" t="s">
        <v>282</v>
      </c>
      <c r="F369" s="97"/>
      <c r="G369" s="98"/>
      <c r="H369" s="97"/>
      <c r="I369" s="104"/>
      <c r="J369" s="104"/>
      <c r="K369" s="104">
        <f>K371+K374+K376</f>
        <v>169</v>
      </c>
      <c r="L369" s="104">
        <f>L371+L374+L376</f>
        <v>169</v>
      </c>
      <c r="M369" s="101"/>
      <c r="N369" s="97"/>
      <c r="O369" s="104"/>
      <c r="P369" s="104"/>
      <c r="Q369" s="104">
        <f>Q371+Q374+Q376</f>
        <v>169</v>
      </c>
      <c r="R369" s="104">
        <f>R371+R374+R376</f>
        <v>169</v>
      </c>
    </row>
    <row r="370" spans="1:18" s="144" customFormat="1" ht="13.5" customHeight="1" x14ac:dyDescent="0.25">
      <c r="A370" s="179"/>
      <c r="B370" s="184"/>
      <c r="C370" s="176"/>
      <c r="D370" s="100"/>
      <c r="E370" s="139"/>
      <c r="F370" s="97"/>
      <c r="G370" s="98"/>
      <c r="H370" s="97"/>
      <c r="I370" s="97"/>
      <c r="J370" s="97"/>
      <c r="K370" s="97"/>
      <c r="L370" s="97"/>
      <c r="M370" s="101"/>
      <c r="N370" s="97"/>
      <c r="O370" s="97"/>
      <c r="P370" s="97"/>
      <c r="Q370" s="97"/>
      <c r="R370" s="97"/>
    </row>
    <row r="371" spans="1:18" s="144" customFormat="1" ht="13.5" customHeight="1" x14ac:dyDescent="0.25">
      <c r="A371" s="179"/>
      <c r="C371" s="176"/>
      <c r="D371" s="100"/>
      <c r="E371" s="140" t="s">
        <v>573</v>
      </c>
      <c r="F371" s="104"/>
      <c r="G371" s="185"/>
      <c r="H371" s="104"/>
      <c r="I371" s="97"/>
      <c r="J371" s="97"/>
      <c r="K371" s="97">
        <v>17</v>
      </c>
      <c r="L371" s="97">
        <v>17</v>
      </c>
      <c r="M371" s="103"/>
      <c r="N371" s="104"/>
      <c r="O371" s="97"/>
      <c r="P371" s="97"/>
      <c r="Q371" s="97">
        <v>17</v>
      </c>
      <c r="R371" s="97">
        <v>17</v>
      </c>
    </row>
    <row r="372" spans="1:18" s="144" customFormat="1" ht="13.5" customHeight="1" x14ac:dyDescent="0.25">
      <c r="A372" s="179"/>
      <c r="B372" s="184"/>
      <c r="C372" s="176"/>
      <c r="D372" s="100"/>
      <c r="E372" s="679" t="s">
        <v>574</v>
      </c>
      <c r="F372" s="97"/>
      <c r="G372" s="98"/>
      <c r="H372" s="97"/>
      <c r="I372" s="97"/>
      <c r="J372" s="97"/>
      <c r="K372" s="97"/>
      <c r="L372" s="97"/>
      <c r="M372" s="101"/>
      <c r="N372" s="97"/>
      <c r="O372" s="97"/>
      <c r="P372" s="97"/>
      <c r="Q372" s="97"/>
      <c r="R372" s="97"/>
    </row>
    <row r="373" spans="1:18" s="144" customFormat="1" ht="13.5" customHeight="1" x14ac:dyDescent="0.25">
      <c r="A373" s="179"/>
      <c r="B373" s="184"/>
      <c r="C373" s="176"/>
      <c r="D373" s="100"/>
      <c r="E373" s="679"/>
      <c r="F373" s="97"/>
      <c r="G373" s="98"/>
      <c r="H373" s="97"/>
      <c r="I373" s="97"/>
      <c r="J373" s="97"/>
      <c r="K373" s="97"/>
      <c r="L373" s="97"/>
      <c r="M373" s="101"/>
      <c r="N373" s="97"/>
      <c r="O373" s="97"/>
      <c r="P373" s="97"/>
      <c r="Q373" s="97"/>
      <c r="R373" s="97"/>
    </row>
    <row r="374" spans="1:18" s="144" customFormat="1" ht="13.5" customHeight="1" x14ac:dyDescent="0.25">
      <c r="A374" s="179"/>
      <c r="B374" s="184"/>
      <c r="C374" s="176"/>
      <c r="D374" s="100"/>
      <c r="E374" s="140" t="s">
        <v>575</v>
      </c>
      <c r="F374" s="104"/>
      <c r="G374" s="185"/>
      <c r="H374" s="104"/>
      <c r="I374" s="97"/>
      <c r="J374" s="97"/>
      <c r="K374" s="97">
        <v>132</v>
      </c>
      <c r="L374" s="97">
        <v>132</v>
      </c>
      <c r="M374" s="103"/>
      <c r="N374" s="104"/>
      <c r="O374" s="97"/>
      <c r="P374" s="97"/>
      <c r="Q374" s="97">
        <v>132</v>
      </c>
      <c r="R374" s="97">
        <v>132</v>
      </c>
    </row>
    <row r="375" spans="1:18" s="144" customFormat="1" ht="13.5" customHeight="1" x14ac:dyDescent="0.25">
      <c r="A375" s="179"/>
      <c r="B375" s="184"/>
      <c r="C375" s="176"/>
      <c r="D375" s="100"/>
      <c r="E375" s="139"/>
      <c r="F375" s="97"/>
      <c r="G375" s="98"/>
      <c r="H375" s="97"/>
      <c r="I375" s="97"/>
      <c r="J375" s="97"/>
      <c r="K375" s="97"/>
      <c r="L375" s="97"/>
      <c r="M375" s="101"/>
      <c r="N375" s="97"/>
      <c r="O375" s="97"/>
      <c r="P375" s="97"/>
      <c r="Q375" s="97"/>
      <c r="R375" s="97"/>
    </row>
    <row r="376" spans="1:18" s="144" customFormat="1" ht="13.5" customHeight="1" x14ac:dyDescent="0.25">
      <c r="A376" s="179"/>
      <c r="B376" s="184"/>
      <c r="C376" s="176"/>
      <c r="D376" s="100"/>
      <c r="E376" s="140" t="s">
        <v>576</v>
      </c>
      <c r="F376" s="97"/>
      <c r="G376" s="98"/>
      <c r="H376" s="97"/>
      <c r="I376" s="97"/>
      <c r="J376" s="97"/>
      <c r="K376" s="97">
        <v>20</v>
      </c>
      <c r="L376" s="97">
        <v>20</v>
      </c>
      <c r="M376" s="101"/>
      <c r="N376" s="97"/>
      <c r="O376" s="97"/>
      <c r="P376" s="97"/>
      <c r="Q376" s="97">
        <v>20</v>
      </c>
      <c r="R376" s="97">
        <v>20</v>
      </c>
    </row>
    <row r="377" spans="1:18" s="144" customFormat="1" ht="13.5" customHeight="1" x14ac:dyDescent="0.25">
      <c r="A377" s="179"/>
      <c r="B377" s="184"/>
      <c r="C377" s="176"/>
      <c r="D377" s="100"/>
      <c r="E377" s="679"/>
      <c r="F377" s="97"/>
      <c r="G377" s="98"/>
      <c r="H377" s="97"/>
      <c r="I377" s="97"/>
      <c r="J377" s="97"/>
      <c r="K377" s="97"/>
      <c r="L377" s="97"/>
      <c r="M377" s="101"/>
      <c r="N377" s="97"/>
      <c r="O377" s="97"/>
      <c r="P377" s="97"/>
      <c r="Q377" s="97"/>
      <c r="R377" s="97"/>
    </row>
    <row r="378" spans="1:18" s="144" customFormat="1" ht="13.5" customHeight="1" x14ac:dyDescent="0.25">
      <c r="A378" s="179"/>
      <c r="B378" s="184"/>
      <c r="C378" s="176"/>
      <c r="D378" s="100"/>
      <c r="E378" s="679"/>
      <c r="F378" s="97"/>
      <c r="G378" s="98"/>
      <c r="H378" s="97"/>
      <c r="I378" s="97"/>
      <c r="J378" s="97"/>
      <c r="K378" s="97"/>
      <c r="L378" s="97"/>
      <c r="M378" s="101"/>
      <c r="N378" s="97"/>
      <c r="O378" s="97"/>
      <c r="P378" s="97"/>
      <c r="Q378" s="97"/>
      <c r="R378" s="97"/>
    </row>
    <row r="379" spans="1:18" s="144" customFormat="1" ht="13.5" customHeight="1" x14ac:dyDescent="0.25">
      <c r="A379" s="179"/>
      <c r="B379" s="676" t="s">
        <v>577</v>
      </c>
      <c r="C379" s="176"/>
      <c r="D379" s="100"/>
      <c r="E379" s="102" t="s">
        <v>33</v>
      </c>
      <c r="F379" s="97"/>
      <c r="G379" s="98"/>
      <c r="H379" s="97"/>
      <c r="I379" s="104"/>
      <c r="J379" s="104"/>
      <c r="K379" s="104">
        <f>K381</f>
        <v>45</v>
      </c>
      <c r="L379" s="104">
        <f>L381</f>
        <v>45</v>
      </c>
      <c r="M379" s="101"/>
      <c r="N379" s="97"/>
      <c r="O379" s="104"/>
      <c r="P379" s="104"/>
      <c r="Q379" s="104">
        <f>Q381</f>
        <v>45</v>
      </c>
      <c r="R379" s="104">
        <f>R381</f>
        <v>45</v>
      </c>
    </row>
    <row r="380" spans="1:18" s="144" customFormat="1" ht="13.5" customHeight="1" x14ac:dyDescent="0.25">
      <c r="A380" s="179"/>
      <c r="B380" s="676"/>
      <c r="C380" s="176"/>
      <c r="D380" s="100"/>
      <c r="E380" s="102"/>
      <c r="F380" s="97"/>
      <c r="G380" s="98"/>
      <c r="H380" s="97"/>
      <c r="I380" s="97"/>
      <c r="J380" s="97"/>
      <c r="K380" s="97"/>
      <c r="L380" s="97"/>
      <c r="M380" s="101"/>
      <c r="N380" s="97"/>
      <c r="O380" s="97"/>
      <c r="P380" s="97"/>
      <c r="Q380" s="97"/>
      <c r="R380" s="97"/>
    </row>
    <row r="381" spans="1:18" s="144" customFormat="1" ht="13.5" customHeight="1" x14ac:dyDescent="0.25">
      <c r="A381" s="179"/>
      <c r="B381" s="676"/>
      <c r="C381" s="176"/>
      <c r="D381" s="100"/>
      <c r="E381" s="140" t="s">
        <v>282</v>
      </c>
      <c r="F381" s="97"/>
      <c r="G381" s="98"/>
      <c r="H381" s="97"/>
      <c r="I381" s="97"/>
      <c r="J381" s="97"/>
      <c r="K381" s="97">
        <v>45</v>
      </c>
      <c r="L381" s="97">
        <v>45</v>
      </c>
      <c r="M381" s="101"/>
      <c r="N381" s="97"/>
      <c r="O381" s="97"/>
      <c r="P381" s="97"/>
      <c r="Q381" s="97">
        <v>45</v>
      </c>
      <c r="R381" s="97">
        <v>45</v>
      </c>
    </row>
    <row r="382" spans="1:18" s="144" customFormat="1" ht="13.5" customHeight="1" x14ac:dyDescent="0.25">
      <c r="A382" s="179"/>
      <c r="B382" s="676"/>
      <c r="C382" s="176"/>
      <c r="D382" s="100"/>
      <c r="E382" s="140"/>
      <c r="F382" s="97"/>
      <c r="G382" s="98"/>
      <c r="H382" s="97"/>
      <c r="I382" s="97"/>
      <c r="J382" s="97"/>
      <c r="K382" s="97"/>
      <c r="L382" s="97"/>
      <c r="M382" s="101"/>
      <c r="N382" s="97"/>
      <c r="O382" s="97"/>
      <c r="P382" s="97"/>
      <c r="Q382" s="97"/>
      <c r="R382" s="97"/>
    </row>
    <row r="383" spans="1:18" s="144" customFormat="1" ht="13.5" customHeight="1" x14ac:dyDescent="0.25">
      <c r="A383" s="179"/>
      <c r="B383" s="676"/>
      <c r="C383" s="176"/>
      <c r="D383" s="100"/>
      <c r="E383" s="140" t="s">
        <v>573</v>
      </c>
      <c r="F383" s="97"/>
      <c r="G383" s="98"/>
      <c r="H383" s="97"/>
      <c r="I383" s="97"/>
      <c r="J383" s="97"/>
      <c r="K383" s="97">
        <v>25</v>
      </c>
      <c r="L383" s="97">
        <v>25</v>
      </c>
      <c r="M383" s="101"/>
      <c r="N383" s="97"/>
      <c r="O383" s="97"/>
      <c r="P383" s="97"/>
      <c r="Q383" s="97">
        <v>25</v>
      </c>
      <c r="R383" s="97">
        <v>25</v>
      </c>
    </row>
    <row r="384" spans="1:18" s="144" customFormat="1" ht="13.5" customHeight="1" x14ac:dyDescent="0.25">
      <c r="A384" s="179"/>
      <c r="B384" s="184"/>
      <c r="C384" s="176"/>
      <c r="D384" s="100"/>
      <c r="E384" s="679" t="s">
        <v>574</v>
      </c>
      <c r="F384" s="97"/>
      <c r="G384" s="98"/>
      <c r="H384" s="97"/>
      <c r="I384" s="97"/>
      <c r="J384" s="97"/>
      <c r="K384" s="97"/>
      <c r="L384" s="97"/>
      <c r="M384" s="101"/>
      <c r="N384" s="97"/>
      <c r="O384" s="97"/>
      <c r="P384" s="97"/>
      <c r="Q384" s="97"/>
      <c r="R384" s="97"/>
    </row>
    <row r="385" spans="1:18" s="144" customFormat="1" ht="13.5" customHeight="1" x14ac:dyDescent="0.25">
      <c r="A385" s="179"/>
      <c r="B385" s="184"/>
      <c r="C385" s="176"/>
      <c r="D385" s="100"/>
      <c r="E385" s="679"/>
      <c r="F385" s="97"/>
      <c r="G385" s="98"/>
      <c r="H385" s="97"/>
      <c r="I385" s="97"/>
      <c r="J385" s="97"/>
      <c r="K385" s="97"/>
      <c r="L385" s="97"/>
      <c r="M385" s="101"/>
      <c r="N385" s="97"/>
      <c r="O385" s="97"/>
      <c r="P385" s="97"/>
      <c r="Q385" s="97"/>
      <c r="R385" s="97"/>
    </row>
    <row r="386" spans="1:18" s="144" customFormat="1" ht="13.5" customHeight="1" x14ac:dyDescent="0.25">
      <c r="A386" s="179"/>
      <c r="B386" s="184"/>
      <c r="C386" s="176"/>
      <c r="D386" s="100"/>
      <c r="E386" s="679"/>
      <c r="F386" s="97"/>
      <c r="G386" s="98"/>
      <c r="H386" s="97"/>
      <c r="I386" s="97"/>
      <c r="J386" s="97"/>
      <c r="K386" s="97"/>
      <c r="L386" s="97"/>
      <c r="M386" s="101"/>
      <c r="N386" s="97"/>
      <c r="O386" s="97"/>
      <c r="P386" s="97"/>
      <c r="Q386" s="97"/>
      <c r="R386" s="97"/>
    </row>
    <row r="387" spans="1:18" s="144" customFormat="1" ht="13.5" customHeight="1" x14ac:dyDescent="0.25">
      <c r="A387" s="179"/>
      <c r="B387" s="184"/>
      <c r="C387" s="176"/>
      <c r="D387" s="100"/>
      <c r="E387" s="140" t="s">
        <v>576</v>
      </c>
      <c r="F387" s="97"/>
      <c r="G387" s="98"/>
      <c r="H387" s="97"/>
      <c r="I387" s="97"/>
      <c r="J387" s="97"/>
      <c r="K387" s="97">
        <v>20</v>
      </c>
      <c r="L387" s="97">
        <v>20</v>
      </c>
      <c r="M387" s="101"/>
      <c r="N387" s="97"/>
      <c r="O387" s="97"/>
      <c r="P387" s="97"/>
      <c r="Q387" s="97">
        <v>20</v>
      </c>
      <c r="R387" s="97">
        <v>20</v>
      </c>
    </row>
    <row r="388" spans="1:18" s="144" customFormat="1" ht="13.5" customHeight="1" x14ac:dyDescent="0.25">
      <c r="A388" s="179"/>
      <c r="B388" s="184"/>
      <c r="C388" s="176"/>
      <c r="D388" s="100"/>
      <c r="E388" s="679"/>
      <c r="F388" s="97"/>
      <c r="G388" s="98"/>
      <c r="H388" s="97"/>
      <c r="I388" s="97"/>
      <c r="J388" s="97"/>
      <c r="K388" s="97"/>
      <c r="L388" s="97"/>
      <c r="M388" s="101"/>
      <c r="N388" s="97"/>
      <c r="O388" s="97"/>
      <c r="P388" s="97"/>
      <c r="Q388" s="97"/>
      <c r="R388" s="97"/>
    </row>
    <row r="389" spans="1:18" s="144" customFormat="1" ht="13.5" customHeight="1" x14ac:dyDescent="0.25">
      <c r="A389" s="179"/>
      <c r="B389" s="184"/>
      <c r="C389" s="176"/>
      <c r="D389" s="100"/>
      <c r="E389" s="679"/>
      <c r="F389" s="97"/>
      <c r="G389" s="98"/>
      <c r="H389" s="97"/>
      <c r="I389" s="97"/>
      <c r="J389" s="97"/>
      <c r="K389" s="97"/>
      <c r="L389" s="97"/>
      <c r="M389" s="101"/>
      <c r="N389" s="97"/>
      <c r="O389" s="97"/>
      <c r="P389" s="97"/>
      <c r="Q389" s="97"/>
      <c r="R389" s="97"/>
    </row>
    <row r="390" spans="1:18" s="144" customFormat="1" ht="13.5" customHeight="1" x14ac:dyDescent="0.25">
      <c r="A390" s="179"/>
      <c r="B390" s="676" t="s">
        <v>578</v>
      </c>
      <c r="C390" s="176"/>
      <c r="D390" s="100"/>
      <c r="E390" s="102" t="s">
        <v>33</v>
      </c>
      <c r="F390" s="97"/>
      <c r="G390" s="98"/>
      <c r="H390" s="97"/>
      <c r="I390" s="104"/>
      <c r="J390" s="104"/>
      <c r="K390" s="104">
        <v>20</v>
      </c>
      <c r="L390" s="104">
        <v>20</v>
      </c>
      <c r="M390" s="101"/>
      <c r="N390" s="97"/>
      <c r="O390" s="104"/>
      <c r="P390" s="104"/>
      <c r="Q390" s="104">
        <v>20</v>
      </c>
      <c r="R390" s="104">
        <v>20</v>
      </c>
    </row>
    <row r="391" spans="1:18" s="144" customFormat="1" ht="13.5" customHeight="1" x14ac:dyDescent="0.25">
      <c r="A391" s="179"/>
      <c r="B391" s="178"/>
      <c r="C391" s="176"/>
      <c r="D391" s="100"/>
      <c r="E391" s="139"/>
      <c r="F391" s="97"/>
      <c r="G391" s="98"/>
      <c r="H391" s="97"/>
      <c r="I391" s="97"/>
      <c r="J391" s="97"/>
      <c r="K391" s="97"/>
      <c r="L391" s="97"/>
      <c r="M391" s="101"/>
      <c r="N391" s="97"/>
      <c r="O391" s="97"/>
      <c r="P391" s="97"/>
      <c r="Q391" s="97"/>
      <c r="R391" s="97"/>
    </row>
    <row r="392" spans="1:18" s="144" customFormat="1" ht="13.5" customHeight="1" x14ac:dyDescent="0.25">
      <c r="A392" s="179"/>
      <c r="B392" s="178"/>
      <c r="C392" s="176"/>
      <c r="D392" s="100"/>
      <c r="E392" s="139" t="s">
        <v>282</v>
      </c>
      <c r="F392" s="97"/>
      <c r="G392" s="98"/>
      <c r="H392" s="97"/>
      <c r="I392" s="97"/>
      <c r="J392" s="97"/>
      <c r="K392" s="97">
        <v>20</v>
      </c>
      <c r="L392" s="97">
        <v>20</v>
      </c>
      <c r="M392" s="101"/>
      <c r="N392" s="97"/>
      <c r="O392" s="97"/>
      <c r="P392" s="97"/>
      <c r="Q392" s="97">
        <v>20</v>
      </c>
      <c r="R392" s="97">
        <v>20</v>
      </c>
    </row>
    <row r="393" spans="1:18" s="144" customFormat="1" ht="13.5" customHeight="1" x14ac:dyDescent="0.25">
      <c r="A393" s="179"/>
      <c r="B393" s="178"/>
      <c r="C393" s="176"/>
      <c r="D393" s="100"/>
      <c r="E393" s="139"/>
      <c r="F393" s="97"/>
      <c r="G393" s="98"/>
      <c r="H393" s="97"/>
      <c r="I393" s="97"/>
      <c r="J393" s="97"/>
      <c r="K393" s="97"/>
      <c r="L393" s="97"/>
      <c r="M393" s="101"/>
      <c r="N393" s="97"/>
      <c r="O393" s="97"/>
      <c r="P393" s="97"/>
      <c r="Q393" s="97"/>
      <c r="R393" s="97"/>
    </row>
    <row r="394" spans="1:18" s="144" customFormat="1" ht="13.5" customHeight="1" x14ac:dyDescent="0.25">
      <c r="A394" s="179"/>
      <c r="B394" s="178"/>
      <c r="C394" s="176"/>
      <c r="D394" s="100"/>
      <c r="E394" s="139" t="s">
        <v>576</v>
      </c>
      <c r="F394" s="97"/>
      <c r="G394" s="98"/>
      <c r="H394" s="97"/>
      <c r="I394" s="97"/>
      <c r="J394" s="97"/>
      <c r="K394" s="97">
        <v>20</v>
      </c>
      <c r="L394" s="97">
        <v>20</v>
      </c>
      <c r="M394" s="101"/>
      <c r="N394" s="97"/>
      <c r="O394" s="97"/>
      <c r="P394" s="97"/>
      <c r="Q394" s="97">
        <v>20</v>
      </c>
      <c r="R394" s="97">
        <v>20</v>
      </c>
    </row>
    <row r="395" spans="1:18" s="144" customFormat="1" ht="13.5" customHeight="1" x14ac:dyDescent="0.25">
      <c r="A395" s="179"/>
      <c r="B395" s="178"/>
      <c r="C395" s="176"/>
      <c r="D395" s="100"/>
      <c r="E395" s="139"/>
      <c r="F395" s="97"/>
      <c r="G395" s="98"/>
      <c r="H395" s="97"/>
      <c r="I395" s="97"/>
      <c r="J395" s="97"/>
      <c r="K395" s="97"/>
      <c r="L395" s="97"/>
      <c r="M395" s="101"/>
      <c r="N395" s="97"/>
      <c r="O395" s="97"/>
      <c r="P395" s="97"/>
      <c r="Q395" s="97"/>
      <c r="R395" s="97"/>
    </row>
    <row r="396" spans="1:18" s="144" customFormat="1" ht="13.5" customHeight="1" x14ac:dyDescent="0.25">
      <c r="A396" s="179"/>
      <c r="B396" s="184" t="s">
        <v>585</v>
      </c>
      <c r="C396" s="176"/>
      <c r="D396" s="100"/>
      <c r="E396" s="102" t="s">
        <v>33</v>
      </c>
      <c r="F396" s="97"/>
      <c r="G396" s="98"/>
      <c r="H396" s="97"/>
      <c r="I396" s="97"/>
      <c r="J396" s="97"/>
      <c r="K396" s="97">
        <v>288</v>
      </c>
      <c r="L396" s="97">
        <v>288</v>
      </c>
      <c r="M396" s="101"/>
      <c r="N396" s="97"/>
      <c r="O396" s="97"/>
      <c r="P396" s="97"/>
      <c r="Q396" s="97">
        <v>288</v>
      </c>
      <c r="R396" s="97">
        <v>288</v>
      </c>
    </row>
    <row r="397" spans="1:18" s="144" customFormat="1" ht="13.5" customHeight="1" x14ac:dyDescent="0.25">
      <c r="A397" s="179"/>
      <c r="B397" s="178"/>
      <c r="C397" s="176"/>
      <c r="D397" s="100"/>
      <c r="E397" s="139"/>
      <c r="F397" s="97"/>
      <c r="G397" s="98"/>
      <c r="H397" s="97"/>
      <c r="I397" s="97"/>
      <c r="J397" s="97"/>
      <c r="K397" s="97"/>
      <c r="L397" s="97"/>
      <c r="M397" s="101"/>
      <c r="N397" s="97"/>
      <c r="O397" s="97"/>
      <c r="P397" s="97"/>
      <c r="Q397" s="97"/>
      <c r="R397" s="97"/>
    </row>
    <row r="398" spans="1:18" s="144" customFormat="1" ht="13.5" customHeight="1" x14ac:dyDescent="0.25">
      <c r="A398" s="179"/>
      <c r="B398" s="178"/>
      <c r="C398" s="176"/>
      <c r="D398" s="100" t="s">
        <v>53</v>
      </c>
      <c r="E398" s="139" t="s">
        <v>292</v>
      </c>
      <c r="F398" s="97"/>
      <c r="G398" s="98"/>
      <c r="H398" s="97"/>
      <c r="I398" s="97"/>
      <c r="J398" s="97"/>
      <c r="K398" s="97">
        <v>288</v>
      </c>
      <c r="L398" s="97">
        <v>288</v>
      </c>
      <c r="M398" s="101"/>
      <c r="N398" s="97"/>
      <c r="O398" s="97"/>
      <c r="P398" s="97"/>
      <c r="Q398" s="97">
        <v>288</v>
      </c>
      <c r="R398" s="97">
        <v>288</v>
      </c>
    </row>
    <row r="399" spans="1:18" s="144" customFormat="1" ht="13.5" customHeight="1" x14ac:dyDescent="0.25">
      <c r="A399" s="179"/>
      <c r="B399" s="178"/>
      <c r="C399" s="176"/>
      <c r="D399" s="100" t="s">
        <v>52</v>
      </c>
      <c r="E399" s="139"/>
      <c r="F399" s="97"/>
      <c r="G399" s="98"/>
      <c r="H399" s="97"/>
      <c r="I399" s="97"/>
      <c r="J399" s="97"/>
      <c r="K399" s="97"/>
      <c r="L399" s="97"/>
      <c r="M399" s="101"/>
      <c r="N399" s="97"/>
      <c r="O399" s="97"/>
      <c r="P399" s="97"/>
      <c r="Q399" s="97"/>
      <c r="R399" s="97"/>
    </row>
    <row r="400" spans="1:18" s="144" customFormat="1" ht="13.5" customHeight="1" x14ac:dyDescent="0.25">
      <c r="A400" s="179"/>
      <c r="B400" s="178"/>
      <c r="C400" s="176"/>
      <c r="D400" s="100" t="s">
        <v>54</v>
      </c>
      <c r="E400" s="139"/>
      <c r="F400" s="97"/>
      <c r="G400" s="98"/>
      <c r="H400" s="97"/>
      <c r="I400" s="97"/>
      <c r="J400" s="97"/>
      <c r="K400" s="97"/>
      <c r="L400" s="97"/>
      <c r="M400" s="101"/>
      <c r="N400" s="97"/>
      <c r="O400" s="97"/>
      <c r="P400" s="97"/>
      <c r="Q400" s="97"/>
      <c r="R400" s="97"/>
    </row>
    <row r="401" spans="1:18" s="144" customFormat="1" ht="13.5" customHeight="1" x14ac:dyDescent="0.25">
      <c r="A401" s="179"/>
      <c r="B401" s="178"/>
      <c r="C401" s="176"/>
      <c r="D401" s="100" t="s">
        <v>55</v>
      </c>
      <c r="E401" s="139"/>
      <c r="F401" s="97"/>
      <c r="G401" s="98"/>
      <c r="H401" s="97"/>
      <c r="I401" s="97"/>
      <c r="J401" s="97"/>
      <c r="K401" s="97"/>
      <c r="L401" s="97"/>
      <c r="M401" s="101"/>
      <c r="N401" s="97"/>
      <c r="O401" s="97"/>
      <c r="P401" s="97"/>
      <c r="Q401" s="97"/>
      <c r="R401" s="97"/>
    </row>
    <row r="402" spans="1:18" s="144" customFormat="1" ht="13.5" customHeight="1" x14ac:dyDescent="0.25">
      <c r="A402" s="179"/>
      <c r="B402" s="178"/>
      <c r="C402" s="176"/>
      <c r="D402" s="100" t="s">
        <v>581</v>
      </c>
      <c r="E402" s="139"/>
      <c r="F402" s="97"/>
      <c r="G402" s="98"/>
      <c r="H402" s="97"/>
      <c r="I402" s="97"/>
      <c r="J402" s="97"/>
      <c r="K402" s="97"/>
      <c r="L402" s="97"/>
      <c r="M402" s="101"/>
      <c r="N402" s="97"/>
      <c r="O402" s="97"/>
      <c r="P402" s="97"/>
      <c r="Q402" s="97"/>
      <c r="R402" s="97"/>
    </row>
    <row r="403" spans="1:18" s="144" customFormat="1" ht="13.5" customHeight="1" x14ac:dyDescent="0.25">
      <c r="A403" s="179"/>
      <c r="B403" s="178"/>
      <c r="C403" s="176"/>
      <c r="D403" s="100"/>
      <c r="E403" s="139"/>
      <c r="F403" s="97"/>
      <c r="G403" s="98"/>
      <c r="H403" s="97"/>
      <c r="I403" s="97"/>
      <c r="J403" s="97"/>
      <c r="K403" s="97"/>
      <c r="L403" s="97"/>
      <c r="M403" s="101"/>
      <c r="N403" s="97"/>
      <c r="O403" s="97"/>
      <c r="P403" s="97"/>
      <c r="Q403" s="97"/>
      <c r="R403" s="97"/>
    </row>
    <row r="404" spans="1:18" s="144" customFormat="1" ht="13.5" customHeight="1" x14ac:dyDescent="0.25">
      <c r="A404" s="179"/>
      <c r="B404" s="178"/>
      <c r="C404" s="176"/>
      <c r="D404" s="100"/>
      <c r="E404" s="139"/>
      <c r="F404" s="97"/>
      <c r="G404" s="98"/>
      <c r="H404" s="97"/>
      <c r="I404" s="97"/>
      <c r="J404" s="97"/>
      <c r="K404" s="97"/>
      <c r="L404" s="97"/>
      <c r="M404" s="101"/>
      <c r="N404" s="97"/>
      <c r="O404" s="97"/>
      <c r="P404" s="97"/>
      <c r="Q404" s="97"/>
      <c r="R404" s="97"/>
    </row>
    <row r="405" spans="1:18" s="144" customFormat="1" ht="13.5" customHeight="1" x14ac:dyDescent="0.25">
      <c r="A405" s="179"/>
      <c r="B405" s="178"/>
      <c r="C405" s="176"/>
      <c r="D405" s="100"/>
      <c r="E405" s="102"/>
      <c r="F405" s="98"/>
      <c r="G405" s="98"/>
      <c r="H405" s="104"/>
      <c r="I405" s="104"/>
      <c r="J405" s="104"/>
      <c r="K405" s="142"/>
      <c r="L405" s="104"/>
      <c r="M405" s="103"/>
      <c r="N405" s="104"/>
      <c r="O405" s="104"/>
      <c r="P405" s="104"/>
      <c r="Q405" s="104"/>
      <c r="R405" s="433"/>
    </row>
    <row r="406" spans="1:18" s="144" customFormat="1" ht="13.5" customHeight="1" x14ac:dyDescent="0.25">
      <c r="A406" s="422"/>
      <c r="B406" s="187" t="s">
        <v>408</v>
      </c>
      <c r="C406" s="176"/>
      <c r="D406" s="100" t="s">
        <v>56</v>
      </c>
      <c r="E406" s="102" t="s">
        <v>33</v>
      </c>
      <c r="F406" s="752"/>
      <c r="G406" s="752"/>
      <c r="H406" s="104">
        <f>SUM(I408:I411)</f>
        <v>3953</v>
      </c>
      <c r="I406" s="104">
        <f t="shared" ref="I406:K406" si="21">SUM(J408:J411)</f>
        <v>3953</v>
      </c>
      <c r="J406" s="104">
        <f t="shared" si="21"/>
        <v>3953</v>
      </c>
      <c r="K406" s="104">
        <f t="shared" si="21"/>
        <v>3953</v>
      </c>
      <c r="L406" s="104">
        <f>K406</f>
        <v>3953</v>
      </c>
      <c r="M406" s="103" t="s">
        <v>32</v>
      </c>
      <c r="N406" s="104">
        <v>2964</v>
      </c>
      <c r="O406" s="104">
        <v>2965</v>
      </c>
      <c r="P406" s="104">
        <v>2965</v>
      </c>
      <c r="Q406" s="104">
        <v>2965</v>
      </c>
      <c r="R406" s="104">
        <v>11859</v>
      </c>
    </row>
    <row r="407" spans="1:18" s="144" customFormat="1" ht="13.5" customHeight="1" x14ac:dyDescent="0.25">
      <c r="A407" s="757"/>
      <c r="B407" s="187" t="s">
        <v>409</v>
      </c>
      <c r="C407" s="176"/>
      <c r="D407" s="100" t="s">
        <v>57</v>
      </c>
      <c r="E407" s="100"/>
      <c r="F407" s="753"/>
      <c r="G407" s="753"/>
      <c r="H407" s="97"/>
      <c r="I407" s="97"/>
      <c r="J407" s="97"/>
      <c r="K407" s="97"/>
      <c r="L407" s="97"/>
      <c r="M407" s="101"/>
      <c r="N407" s="97"/>
      <c r="O407" s="97"/>
      <c r="P407" s="97"/>
      <c r="Q407" s="97"/>
      <c r="R407" s="97"/>
    </row>
    <row r="408" spans="1:18" s="144" customFormat="1" ht="13.5" customHeight="1" x14ac:dyDescent="0.25">
      <c r="A408" s="422"/>
      <c r="B408" s="187" t="s">
        <v>410</v>
      </c>
      <c r="C408" s="176"/>
      <c r="D408" s="100" t="s">
        <v>58</v>
      </c>
      <c r="E408" s="100" t="s">
        <v>292</v>
      </c>
      <c r="F408" s="753"/>
      <c r="G408" s="753"/>
      <c r="H408" s="97">
        <v>526</v>
      </c>
      <c r="I408" s="97">
        <v>526</v>
      </c>
      <c r="J408" s="97">
        <v>526</v>
      </c>
      <c r="K408" s="97">
        <v>526</v>
      </c>
      <c r="L408" s="97">
        <v>526</v>
      </c>
      <c r="M408" s="101"/>
      <c r="N408" s="97">
        <v>394</v>
      </c>
      <c r="O408" s="97">
        <v>395</v>
      </c>
      <c r="P408" s="97">
        <v>394</v>
      </c>
      <c r="Q408" s="97">
        <v>395</v>
      </c>
      <c r="R408" s="97">
        <v>1578</v>
      </c>
    </row>
    <row r="409" spans="1:18" s="144" customFormat="1" ht="13.5" customHeight="1" x14ac:dyDescent="0.25">
      <c r="A409" s="189"/>
      <c r="B409" s="187"/>
      <c r="C409" s="176"/>
      <c r="D409" s="100" t="s">
        <v>59</v>
      </c>
      <c r="E409" s="100" t="s">
        <v>281</v>
      </c>
      <c r="F409" s="753"/>
      <c r="G409" s="753"/>
      <c r="H409" s="97">
        <v>1153</v>
      </c>
      <c r="I409" s="97">
        <v>1153</v>
      </c>
      <c r="J409" s="97">
        <v>1153</v>
      </c>
      <c r="K409" s="97">
        <v>1153</v>
      </c>
      <c r="L409" s="97">
        <v>1153</v>
      </c>
      <c r="M409" s="101"/>
      <c r="N409" s="97">
        <v>864</v>
      </c>
      <c r="O409" s="97">
        <v>865</v>
      </c>
      <c r="P409" s="97">
        <v>865</v>
      </c>
      <c r="Q409" s="97">
        <v>865</v>
      </c>
      <c r="R409" s="97">
        <v>3459</v>
      </c>
    </row>
    <row r="410" spans="1:18" s="144" customFormat="1" ht="13.5" customHeight="1" x14ac:dyDescent="0.25">
      <c r="A410" s="189"/>
      <c r="B410" s="188"/>
      <c r="C410" s="176"/>
      <c r="D410" s="100"/>
      <c r="E410" s="100" t="s">
        <v>282</v>
      </c>
      <c r="F410" s="753"/>
      <c r="G410" s="753"/>
      <c r="H410" s="97">
        <v>1254</v>
      </c>
      <c r="I410" s="97">
        <v>1254</v>
      </c>
      <c r="J410" s="97">
        <v>1254</v>
      </c>
      <c r="K410" s="97">
        <v>1254</v>
      </c>
      <c r="L410" s="97">
        <v>1254</v>
      </c>
      <c r="M410" s="101"/>
      <c r="N410" s="97">
        <v>940</v>
      </c>
      <c r="O410" s="97">
        <v>941</v>
      </c>
      <c r="P410" s="97">
        <v>940</v>
      </c>
      <c r="Q410" s="97">
        <v>941</v>
      </c>
      <c r="R410" s="97">
        <v>3762</v>
      </c>
    </row>
    <row r="411" spans="1:18" s="144" customFormat="1" ht="13.5" customHeight="1" x14ac:dyDescent="0.25">
      <c r="A411" s="878"/>
      <c r="B411" s="879"/>
      <c r="C411" s="176"/>
      <c r="D411" s="100"/>
      <c r="E411" s="100" t="s">
        <v>283</v>
      </c>
      <c r="F411" s="753"/>
      <c r="G411" s="753"/>
      <c r="H411" s="97">
        <v>1020</v>
      </c>
      <c r="I411" s="97">
        <v>1020</v>
      </c>
      <c r="J411" s="97">
        <v>1020</v>
      </c>
      <c r="K411" s="97">
        <v>1020</v>
      </c>
      <c r="L411" s="97">
        <v>1020</v>
      </c>
      <c r="M411" s="101"/>
      <c r="N411" s="97">
        <v>765</v>
      </c>
      <c r="O411" s="97">
        <v>765</v>
      </c>
      <c r="P411" s="97">
        <v>765</v>
      </c>
      <c r="Q411" s="97">
        <v>765</v>
      </c>
      <c r="R411" s="97">
        <v>3060</v>
      </c>
    </row>
    <row r="412" spans="1:18" s="144" customFormat="1" ht="13.5" customHeight="1" x14ac:dyDescent="0.25">
      <c r="A412" s="878"/>
      <c r="B412" s="879"/>
      <c r="C412" s="176"/>
      <c r="D412" s="100"/>
      <c r="E412" s="100"/>
      <c r="F412" s="753"/>
      <c r="G412" s="753"/>
      <c r="H412" s="97"/>
      <c r="I412" s="97"/>
      <c r="J412" s="97"/>
      <c r="K412" s="97"/>
      <c r="L412" s="104"/>
      <c r="M412" s="103"/>
      <c r="N412" s="104"/>
      <c r="O412" s="104"/>
      <c r="P412" s="104"/>
      <c r="Q412" s="104"/>
      <c r="R412" s="104"/>
    </row>
    <row r="413" spans="1:18" s="144" customFormat="1" ht="13.5" customHeight="1" x14ac:dyDescent="0.25">
      <c r="A413" s="878"/>
      <c r="B413" s="879"/>
      <c r="C413" s="176"/>
      <c r="D413" s="100"/>
      <c r="E413" s="100"/>
      <c r="F413" s="753"/>
      <c r="G413" s="753"/>
      <c r="H413" s="97"/>
      <c r="I413" s="97"/>
      <c r="J413" s="97"/>
      <c r="K413" s="97"/>
      <c r="L413" s="97"/>
      <c r="M413" s="101"/>
      <c r="N413" s="97"/>
      <c r="O413" s="97"/>
      <c r="P413" s="97"/>
      <c r="Q413" s="97"/>
      <c r="R413" s="97"/>
    </row>
    <row r="414" spans="1:18" s="144" customFormat="1" ht="13.5" customHeight="1" x14ac:dyDescent="0.25">
      <c r="A414" s="748"/>
      <c r="B414" s="749"/>
      <c r="C414" s="176"/>
      <c r="D414" s="100"/>
      <c r="E414" s="100"/>
      <c r="F414" s="753"/>
      <c r="G414" s="753"/>
      <c r="H414" s="97"/>
      <c r="I414" s="97"/>
      <c r="J414" s="97"/>
      <c r="K414" s="97"/>
      <c r="L414" s="97"/>
      <c r="M414" s="101"/>
      <c r="N414" s="97"/>
      <c r="O414" s="97"/>
      <c r="P414" s="97"/>
      <c r="Q414" s="97"/>
      <c r="R414" s="97"/>
    </row>
    <row r="415" spans="1:18" s="144" customFormat="1" ht="13.5" customHeight="1" x14ac:dyDescent="0.25">
      <c r="A415" s="422"/>
      <c r="B415" s="187" t="s">
        <v>407</v>
      </c>
      <c r="C415" s="176"/>
      <c r="D415" s="100" t="s">
        <v>56</v>
      </c>
      <c r="E415" s="102" t="s">
        <v>33</v>
      </c>
      <c r="F415" s="753"/>
      <c r="G415" s="753"/>
      <c r="H415" s="104">
        <v>4066</v>
      </c>
      <c r="I415" s="104">
        <v>4066</v>
      </c>
      <c r="J415" s="104">
        <v>4066</v>
      </c>
      <c r="K415" s="104">
        <v>4066</v>
      </c>
      <c r="L415" s="104">
        <v>4066</v>
      </c>
      <c r="M415" s="103" t="s">
        <v>32</v>
      </c>
      <c r="N415" s="104">
        <v>2032</v>
      </c>
      <c r="O415" s="104">
        <v>2034</v>
      </c>
      <c r="P415" s="104">
        <v>2032</v>
      </c>
      <c r="Q415" s="104">
        <v>2034</v>
      </c>
      <c r="R415" s="104">
        <v>8132</v>
      </c>
    </row>
    <row r="416" spans="1:18" s="144" customFormat="1" ht="13.5" customHeight="1" x14ac:dyDescent="0.25">
      <c r="A416" s="757"/>
      <c r="B416" s="187" t="s">
        <v>411</v>
      </c>
      <c r="C416" s="176"/>
      <c r="D416" s="100" t="s">
        <v>57</v>
      </c>
      <c r="E416" s="100"/>
      <c r="F416" s="753"/>
      <c r="G416" s="753"/>
      <c r="H416" s="97"/>
      <c r="I416" s="97"/>
      <c r="J416" s="97"/>
      <c r="K416" s="97"/>
      <c r="L416" s="97"/>
      <c r="M416" s="101"/>
      <c r="N416" s="97"/>
      <c r="O416" s="97"/>
      <c r="P416" s="97"/>
      <c r="Q416" s="422"/>
      <c r="R416" s="97"/>
    </row>
    <row r="417" spans="1:18" s="144" customFormat="1" ht="13.5" customHeight="1" x14ac:dyDescent="0.25">
      <c r="A417" s="422"/>
      <c r="B417" s="187"/>
      <c r="C417" s="176"/>
      <c r="D417" s="100" t="s">
        <v>58</v>
      </c>
      <c r="E417" s="100" t="s">
        <v>292</v>
      </c>
      <c r="F417" s="753"/>
      <c r="G417" s="753"/>
      <c r="H417" s="97">
        <v>729</v>
      </c>
      <c r="I417" s="97">
        <v>729</v>
      </c>
      <c r="J417" s="97">
        <v>729</v>
      </c>
      <c r="K417" s="97">
        <v>729</v>
      </c>
      <c r="L417" s="97">
        <v>729</v>
      </c>
      <c r="M417" s="101"/>
      <c r="N417" s="97">
        <v>364</v>
      </c>
      <c r="O417" s="97">
        <v>365</v>
      </c>
      <c r="P417" s="97">
        <v>364</v>
      </c>
      <c r="Q417" s="97">
        <v>365</v>
      </c>
      <c r="R417" s="97">
        <v>1458</v>
      </c>
    </row>
    <row r="418" spans="1:18" s="144" customFormat="1" ht="13.5" customHeight="1" x14ac:dyDescent="0.25">
      <c r="A418" s="748"/>
      <c r="B418" s="749"/>
      <c r="C418" s="176"/>
      <c r="D418" s="100" t="s">
        <v>59</v>
      </c>
      <c r="E418" s="100" t="s">
        <v>281</v>
      </c>
      <c r="F418" s="753"/>
      <c r="G418" s="753"/>
      <c r="H418" s="97">
        <v>1150</v>
      </c>
      <c r="I418" s="97">
        <v>1150</v>
      </c>
      <c r="J418" s="97">
        <v>1150</v>
      </c>
      <c r="K418" s="97">
        <v>1150</v>
      </c>
      <c r="L418" s="97">
        <v>1150</v>
      </c>
      <c r="M418" s="101"/>
      <c r="N418" s="97">
        <v>575</v>
      </c>
      <c r="O418" s="97">
        <v>575</v>
      </c>
      <c r="P418" s="97">
        <v>575</v>
      </c>
      <c r="Q418" s="97">
        <v>575</v>
      </c>
      <c r="R418" s="97">
        <v>2300</v>
      </c>
    </row>
    <row r="419" spans="1:18" s="144" customFormat="1" ht="13.5" customHeight="1" x14ac:dyDescent="0.25">
      <c r="A419" s="748"/>
      <c r="B419" s="749"/>
      <c r="C419" s="176"/>
      <c r="D419" s="100"/>
      <c r="E419" s="100" t="s">
        <v>282</v>
      </c>
      <c r="F419" s="753"/>
      <c r="G419" s="753"/>
      <c r="H419" s="97">
        <v>1070</v>
      </c>
      <c r="I419" s="97">
        <v>1070</v>
      </c>
      <c r="J419" s="97">
        <v>1070</v>
      </c>
      <c r="K419" s="97">
        <v>1070</v>
      </c>
      <c r="L419" s="97">
        <v>1070</v>
      </c>
      <c r="M419" s="101"/>
      <c r="N419" s="97">
        <v>535</v>
      </c>
      <c r="O419" s="97">
        <v>535</v>
      </c>
      <c r="P419" s="97">
        <v>535</v>
      </c>
      <c r="Q419" s="97">
        <v>535</v>
      </c>
      <c r="R419" s="97">
        <v>2140</v>
      </c>
    </row>
    <row r="420" spans="1:18" s="144" customFormat="1" ht="13.5" customHeight="1" x14ac:dyDescent="0.25">
      <c r="A420" s="748"/>
      <c r="B420" s="749"/>
      <c r="C420" s="176"/>
      <c r="D420" s="100"/>
      <c r="E420" s="100" t="s">
        <v>283</v>
      </c>
      <c r="F420" s="753"/>
      <c r="G420" s="753"/>
      <c r="H420" s="97">
        <v>1117</v>
      </c>
      <c r="I420" s="97">
        <v>1117</v>
      </c>
      <c r="J420" s="97">
        <v>1117</v>
      </c>
      <c r="K420" s="97">
        <v>1117</v>
      </c>
      <c r="L420" s="97">
        <v>1117</v>
      </c>
      <c r="M420" s="101"/>
      <c r="N420" s="97">
        <v>558</v>
      </c>
      <c r="O420" s="97">
        <v>559</v>
      </c>
      <c r="P420" s="97">
        <v>558</v>
      </c>
      <c r="Q420" s="97">
        <v>559</v>
      </c>
      <c r="R420" s="97">
        <v>2234</v>
      </c>
    </row>
    <row r="421" spans="1:18" s="144" customFormat="1" ht="13.5" customHeight="1" x14ac:dyDescent="0.25">
      <c r="A421" s="748"/>
      <c r="B421" s="749"/>
      <c r="C421" s="176"/>
      <c r="D421" s="100"/>
      <c r="E421" s="100"/>
      <c r="F421" s="753"/>
      <c r="G421" s="753"/>
      <c r="H421" s="97"/>
      <c r="I421" s="97"/>
      <c r="J421" s="97"/>
      <c r="K421" s="97"/>
      <c r="L421" s="97"/>
      <c r="M421" s="101"/>
      <c r="N421" s="97"/>
      <c r="O421" s="97"/>
      <c r="P421" s="97"/>
      <c r="Q421" s="97"/>
      <c r="R421" s="97"/>
    </row>
    <row r="422" spans="1:18" s="144" customFormat="1" ht="13.5" customHeight="1" x14ac:dyDescent="0.25">
      <c r="A422" s="748"/>
      <c r="B422" s="749"/>
      <c r="C422" s="176"/>
      <c r="D422" s="100"/>
      <c r="E422" s="100"/>
      <c r="F422" s="753"/>
      <c r="G422" s="753"/>
      <c r="H422" s="104"/>
      <c r="I422" s="104"/>
      <c r="J422" s="104"/>
      <c r="K422" s="104"/>
      <c r="L422" s="104"/>
      <c r="M422" s="103"/>
      <c r="N422" s="104"/>
      <c r="O422" s="104"/>
      <c r="P422" s="104"/>
      <c r="Q422" s="104"/>
      <c r="R422" s="104"/>
    </row>
    <row r="423" spans="1:18" s="144" customFormat="1" ht="13.5" customHeight="1" x14ac:dyDescent="0.25">
      <c r="A423" s="748"/>
      <c r="B423" s="187" t="s">
        <v>412</v>
      </c>
      <c r="C423" s="176"/>
      <c r="D423" s="100" t="s">
        <v>56</v>
      </c>
      <c r="E423" s="102" t="s">
        <v>33</v>
      </c>
      <c r="F423" s="753"/>
      <c r="G423" s="753"/>
      <c r="H423" s="104">
        <v>806</v>
      </c>
      <c r="I423" s="104">
        <v>806</v>
      </c>
      <c r="J423" s="104">
        <v>806</v>
      </c>
      <c r="K423" s="104">
        <v>806</v>
      </c>
      <c r="L423" s="104">
        <v>806</v>
      </c>
      <c r="M423" s="103" t="s">
        <v>32</v>
      </c>
      <c r="N423" s="104">
        <f>+N425+N426</f>
        <v>402</v>
      </c>
      <c r="O423" s="104">
        <f t="shared" ref="O423:Q423" si="22">+O425+O426</f>
        <v>404</v>
      </c>
      <c r="P423" s="104">
        <f t="shared" si="22"/>
        <v>402</v>
      </c>
      <c r="Q423" s="104">
        <f t="shared" si="22"/>
        <v>404</v>
      </c>
      <c r="R423" s="104">
        <v>1612</v>
      </c>
    </row>
    <row r="424" spans="1:18" s="144" customFormat="1" ht="13.5" customHeight="1" x14ac:dyDescent="0.25">
      <c r="A424" s="748"/>
      <c r="B424" s="187" t="s">
        <v>411</v>
      </c>
      <c r="C424" s="176"/>
      <c r="D424" s="100" t="s">
        <v>57</v>
      </c>
      <c r="E424" s="100"/>
      <c r="F424" s="753"/>
      <c r="G424" s="753"/>
      <c r="H424" s="97"/>
      <c r="I424" s="97"/>
      <c r="J424" s="97"/>
      <c r="K424" s="97"/>
      <c r="L424" s="97"/>
      <c r="M424" s="101"/>
      <c r="N424" s="97"/>
      <c r="O424" s="97"/>
      <c r="P424" s="97"/>
      <c r="Q424" s="97"/>
      <c r="R424" s="97"/>
    </row>
    <row r="425" spans="1:18" s="144" customFormat="1" ht="13.5" customHeight="1" x14ac:dyDescent="0.25">
      <c r="A425" s="619"/>
      <c r="B425" s="620" t="s">
        <v>547</v>
      </c>
      <c r="C425" s="176"/>
      <c r="D425" s="100" t="s">
        <v>58</v>
      </c>
      <c r="E425" s="100" t="s">
        <v>292</v>
      </c>
      <c r="F425" s="753"/>
      <c r="G425" s="753"/>
      <c r="H425" s="97">
        <v>603</v>
      </c>
      <c r="I425" s="97">
        <v>603</v>
      </c>
      <c r="J425" s="97">
        <v>603</v>
      </c>
      <c r="K425" s="97">
        <v>603</v>
      </c>
      <c r="L425" s="97">
        <v>603</v>
      </c>
      <c r="M425" s="101"/>
      <c r="N425" s="97">
        <v>301</v>
      </c>
      <c r="O425" s="97">
        <v>302</v>
      </c>
      <c r="P425" s="97">
        <v>301</v>
      </c>
      <c r="Q425" s="97">
        <v>302</v>
      </c>
      <c r="R425" s="97">
        <v>1206</v>
      </c>
    </row>
    <row r="426" spans="1:18" s="144" customFormat="1" ht="13.5" customHeight="1" x14ac:dyDescent="0.25">
      <c r="A426" s="619"/>
      <c r="B426" s="620"/>
      <c r="C426" s="176"/>
      <c r="D426" s="100" t="s">
        <v>59</v>
      </c>
      <c r="E426" s="100" t="s">
        <v>281</v>
      </c>
      <c r="F426" s="752"/>
      <c r="G426" s="752"/>
      <c r="H426" s="97">
        <v>203</v>
      </c>
      <c r="I426" s="97">
        <v>203</v>
      </c>
      <c r="J426" s="97">
        <v>203</v>
      </c>
      <c r="K426" s="97">
        <v>203</v>
      </c>
      <c r="L426" s="97">
        <v>203</v>
      </c>
      <c r="M426" s="101"/>
      <c r="N426" s="97">
        <v>101</v>
      </c>
      <c r="O426" s="97">
        <v>102</v>
      </c>
      <c r="P426" s="97">
        <v>101</v>
      </c>
      <c r="Q426" s="97">
        <v>102</v>
      </c>
      <c r="R426" s="97">
        <v>406</v>
      </c>
    </row>
    <row r="427" spans="1:18" s="144" customFormat="1" ht="13.5" customHeight="1" x14ac:dyDescent="0.25">
      <c r="A427" s="755"/>
      <c r="B427" s="756"/>
      <c r="C427" s="750"/>
      <c r="D427" s="751"/>
      <c r="E427" s="751"/>
      <c r="F427" s="753"/>
      <c r="G427" s="753"/>
      <c r="H427" s="434"/>
      <c r="I427" s="434"/>
      <c r="J427" s="434"/>
      <c r="K427" s="434"/>
      <c r="L427" s="434"/>
      <c r="M427" s="754"/>
      <c r="N427" s="434"/>
      <c r="O427" s="434"/>
      <c r="P427" s="434"/>
      <c r="Q427" s="434"/>
      <c r="R427" s="434"/>
    </row>
    <row r="428" spans="1:18" s="144" customFormat="1" ht="13.5" customHeight="1" x14ac:dyDescent="0.25">
      <c r="A428" s="668"/>
      <c r="B428" s="669"/>
      <c r="C428" s="176"/>
      <c r="D428" s="100"/>
      <c r="E428" s="100"/>
      <c r="F428" s="185"/>
      <c r="G428" s="185"/>
      <c r="H428" s="97"/>
      <c r="I428" s="97"/>
      <c r="J428" s="97"/>
      <c r="K428" s="97"/>
      <c r="L428" s="97"/>
      <c r="M428" s="105"/>
      <c r="N428" s="97"/>
      <c r="O428" s="97"/>
      <c r="P428" s="97"/>
      <c r="Q428" s="97"/>
      <c r="R428" s="432"/>
    </row>
    <row r="429" spans="1:18" s="144" customFormat="1" ht="13.5" customHeight="1" x14ac:dyDescent="0.25">
      <c r="A429" s="179"/>
      <c r="B429" s="178"/>
      <c r="C429" s="176"/>
      <c r="D429" s="100"/>
      <c r="E429" s="100"/>
      <c r="F429" s="98"/>
      <c r="G429" s="98"/>
      <c r="H429" s="97"/>
      <c r="I429" s="97"/>
      <c r="J429" s="97"/>
      <c r="K429" s="97"/>
      <c r="L429" s="97"/>
      <c r="M429" s="105"/>
      <c r="N429" s="97"/>
      <c r="O429" s="97"/>
      <c r="P429" s="97"/>
      <c r="Q429" s="97"/>
      <c r="R429" s="97"/>
    </row>
    <row r="430" spans="1:18" s="144" customFormat="1" ht="13.5" customHeight="1" x14ac:dyDescent="0.25">
      <c r="A430" s="867" t="s">
        <v>413</v>
      </c>
      <c r="B430" s="868"/>
      <c r="C430" s="275"/>
      <c r="D430" s="100" t="s">
        <v>414</v>
      </c>
      <c r="E430" s="102" t="s">
        <v>33</v>
      </c>
      <c r="F430" s="98"/>
      <c r="G430" s="98"/>
      <c r="H430" s="104">
        <v>35</v>
      </c>
      <c r="I430" s="104">
        <v>35</v>
      </c>
      <c r="J430" s="104">
        <v>35</v>
      </c>
      <c r="K430" s="104">
        <v>35</v>
      </c>
      <c r="L430" s="104">
        <v>35</v>
      </c>
      <c r="M430" s="103" t="s">
        <v>31</v>
      </c>
      <c r="N430" s="104">
        <f>+N432+N433+N434+N435</f>
        <v>1575</v>
      </c>
      <c r="O430" s="104">
        <f t="shared" ref="O430:Q430" si="23">+O432+O433+O434+O435</f>
        <v>1575</v>
      </c>
      <c r="P430" s="104">
        <f t="shared" si="23"/>
        <v>1575</v>
      </c>
      <c r="Q430" s="104">
        <f t="shared" si="23"/>
        <v>1575</v>
      </c>
      <c r="R430" s="104">
        <f>+Q430+P430+O430+N430</f>
        <v>6300</v>
      </c>
    </row>
    <row r="431" spans="1:18" s="144" customFormat="1" ht="13.5" customHeight="1" x14ac:dyDescent="0.25">
      <c r="A431" s="664"/>
      <c r="B431" s="665"/>
      <c r="C431" s="275"/>
      <c r="D431" s="100" t="s">
        <v>415</v>
      </c>
      <c r="E431" s="100"/>
      <c r="F431" s="98"/>
      <c r="G431" s="135"/>
      <c r="H431" s="97"/>
      <c r="I431" s="97"/>
      <c r="J431" s="97"/>
      <c r="K431" s="97"/>
      <c r="L431" s="97"/>
      <c r="M431" s="101"/>
      <c r="N431" s="135"/>
      <c r="O431" s="135"/>
      <c r="P431" s="97"/>
      <c r="Q431" s="97"/>
      <c r="R431" s="97"/>
    </row>
    <row r="432" spans="1:18" s="144" customFormat="1" ht="13.5" customHeight="1" x14ac:dyDescent="0.25">
      <c r="A432" s="664"/>
      <c r="B432" s="665"/>
      <c r="C432" s="275"/>
      <c r="D432" s="100"/>
      <c r="E432" s="140" t="s">
        <v>292</v>
      </c>
      <c r="F432" s="98"/>
      <c r="G432" s="135"/>
      <c r="H432" s="97">
        <v>9</v>
      </c>
      <c r="I432" s="97">
        <v>9</v>
      </c>
      <c r="J432" s="97">
        <v>9</v>
      </c>
      <c r="K432" s="97">
        <v>9</v>
      </c>
      <c r="L432" s="97">
        <v>9</v>
      </c>
      <c r="M432" s="101"/>
      <c r="N432" s="654">
        <v>405</v>
      </c>
      <c r="O432" s="654">
        <v>405</v>
      </c>
      <c r="P432" s="654">
        <v>405</v>
      </c>
      <c r="Q432" s="654">
        <v>405</v>
      </c>
      <c r="R432" s="97">
        <f>+Q432+P432+O432+N432</f>
        <v>1620</v>
      </c>
    </row>
    <row r="433" spans="1:18" s="144" customFormat="1" ht="13.5" customHeight="1" x14ac:dyDescent="0.25">
      <c r="A433" s="664"/>
      <c r="B433" s="665"/>
      <c r="C433" s="275"/>
      <c r="D433" s="100"/>
      <c r="E433" s="100" t="s">
        <v>281</v>
      </c>
      <c r="F433" s="98"/>
      <c r="G433" s="98"/>
      <c r="H433" s="97">
        <v>9</v>
      </c>
      <c r="I433" s="97">
        <v>9</v>
      </c>
      <c r="J433" s="97">
        <v>9</v>
      </c>
      <c r="K433" s="97">
        <v>9</v>
      </c>
      <c r="L433" s="97">
        <v>9</v>
      </c>
      <c r="M433" s="101"/>
      <c r="N433" s="654">
        <v>405</v>
      </c>
      <c r="O433" s="654">
        <v>405</v>
      </c>
      <c r="P433" s="654">
        <v>405</v>
      </c>
      <c r="Q433" s="654">
        <v>405</v>
      </c>
      <c r="R433" s="97">
        <f>+Q433+P433+O433+N433</f>
        <v>1620</v>
      </c>
    </row>
    <row r="434" spans="1:18" s="144" customFormat="1" ht="13.5" customHeight="1" x14ac:dyDescent="0.25">
      <c r="A434" s="664"/>
      <c r="B434" s="665"/>
      <c r="C434" s="275"/>
      <c r="D434" s="100"/>
      <c r="E434" s="100" t="s">
        <v>282</v>
      </c>
      <c r="F434" s="98"/>
      <c r="G434" s="98"/>
      <c r="H434" s="97">
        <v>9</v>
      </c>
      <c r="I434" s="97">
        <v>9</v>
      </c>
      <c r="J434" s="97">
        <v>9</v>
      </c>
      <c r="K434" s="97">
        <v>9</v>
      </c>
      <c r="L434" s="97">
        <v>9</v>
      </c>
      <c r="M434" s="101"/>
      <c r="N434" s="654">
        <v>405</v>
      </c>
      <c r="O434" s="654">
        <v>405</v>
      </c>
      <c r="P434" s="654">
        <v>405</v>
      </c>
      <c r="Q434" s="654">
        <v>405</v>
      </c>
      <c r="R434" s="97">
        <f>+Q434+P434+O434+N434</f>
        <v>1620</v>
      </c>
    </row>
    <row r="435" spans="1:18" s="144" customFormat="1" ht="13.5" customHeight="1" x14ac:dyDescent="0.25">
      <c r="A435" s="179"/>
      <c r="B435" s="178"/>
      <c r="C435" s="176"/>
      <c r="D435" s="100"/>
      <c r="E435" s="100" t="s">
        <v>283</v>
      </c>
      <c r="F435" s="98"/>
      <c r="G435" s="98"/>
      <c r="H435" s="93">
        <v>8</v>
      </c>
      <c r="I435" s="93">
        <v>8</v>
      </c>
      <c r="J435" s="97">
        <v>8</v>
      </c>
      <c r="K435" s="93">
        <v>8</v>
      </c>
      <c r="L435" s="97">
        <v>8</v>
      </c>
      <c r="M435" s="94"/>
      <c r="N435" s="93">
        <v>360</v>
      </c>
      <c r="O435" s="93">
        <v>360</v>
      </c>
      <c r="P435" s="93">
        <v>360</v>
      </c>
      <c r="Q435" s="93">
        <v>360</v>
      </c>
      <c r="R435" s="97">
        <v>1440</v>
      </c>
    </row>
    <row r="436" spans="1:18" s="447" customFormat="1" ht="13.5" customHeight="1" x14ac:dyDescent="0.25">
      <c r="A436" s="179"/>
      <c r="B436" s="178"/>
      <c r="C436" s="176"/>
      <c r="D436" s="100"/>
      <c r="E436" s="100"/>
      <c r="F436" s="98"/>
      <c r="G436" s="98"/>
      <c r="H436" s="97"/>
      <c r="I436" s="186"/>
      <c r="J436" s="186"/>
      <c r="K436" s="186"/>
      <c r="L436" s="97"/>
      <c r="M436" s="101"/>
      <c r="N436" s="97"/>
      <c r="O436" s="97"/>
      <c r="P436" s="97"/>
      <c r="Q436" s="97"/>
      <c r="R436" s="97"/>
    </row>
    <row r="437" spans="1:18" s="447" customFormat="1" ht="13.5" customHeight="1" x14ac:dyDescent="0.25">
      <c r="A437" s="179"/>
      <c r="B437" s="178"/>
      <c r="C437" s="176"/>
      <c r="D437" s="100"/>
      <c r="E437" s="100"/>
      <c r="F437" s="98"/>
      <c r="G437" s="98"/>
      <c r="H437" s="97"/>
      <c r="I437" s="186"/>
      <c r="J437" s="186"/>
      <c r="K437" s="186"/>
      <c r="L437" s="97"/>
      <c r="M437" s="101"/>
      <c r="N437" s="97"/>
      <c r="O437" s="97"/>
      <c r="P437" s="97"/>
      <c r="Q437" s="97"/>
      <c r="R437" s="97"/>
    </row>
    <row r="438" spans="1:18" s="144" customFormat="1" ht="13.5" customHeight="1" x14ac:dyDescent="0.25">
      <c r="A438" s="140" t="s">
        <v>416</v>
      </c>
      <c r="B438" s="140"/>
      <c r="C438" s="176"/>
      <c r="D438" s="100"/>
      <c r="E438" s="102" t="s">
        <v>33</v>
      </c>
      <c r="F438" s="97"/>
      <c r="G438" s="98"/>
      <c r="H438" s="104">
        <f>+H441+H442+H443+H444</f>
        <v>11774</v>
      </c>
      <c r="I438" s="104">
        <f t="shared" ref="I438:L438" si="24">+I441+I442+I443+I444</f>
        <v>11774</v>
      </c>
      <c r="J438" s="104">
        <f t="shared" si="24"/>
        <v>11774</v>
      </c>
      <c r="K438" s="104">
        <f t="shared" si="24"/>
        <v>11774</v>
      </c>
      <c r="L438" s="104">
        <f t="shared" si="24"/>
        <v>11774</v>
      </c>
      <c r="M438" s="103" t="s">
        <v>31</v>
      </c>
      <c r="N438" s="104">
        <f>+N441+N442+N443+N444</f>
        <v>1571</v>
      </c>
      <c r="O438" s="104">
        <f t="shared" ref="O438:Q438" si="25">+O441+O442+O443+O444</f>
        <v>1573</v>
      </c>
      <c r="P438" s="104">
        <f t="shared" si="25"/>
        <v>1572</v>
      </c>
      <c r="Q438" s="104">
        <f t="shared" si="25"/>
        <v>1574</v>
      </c>
      <c r="R438" s="104">
        <f>+R441+R442+R443+R444</f>
        <v>6290</v>
      </c>
    </row>
    <row r="439" spans="1:18" s="144" customFormat="1" ht="13.5" customHeight="1" x14ac:dyDescent="0.25">
      <c r="A439" s="136"/>
      <c r="B439" s="137"/>
      <c r="C439" s="176"/>
      <c r="D439" s="100"/>
      <c r="F439" s="97"/>
      <c r="G439" s="98"/>
      <c r="H439" s="359"/>
      <c r="I439" s="359"/>
      <c r="J439" s="359"/>
      <c r="K439" s="359"/>
      <c r="L439" s="359"/>
      <c r="M439" s="103"/>
      <c r="N439" s="104"/>
      <c r="O439" s="104"/>
      <c r="P439" s="104"/>
      <c r="Q439" s="104"/>
      <c r="R439" s="104"/>
    </row>
    <row r="440" spans="1:18" s="144" customFormat="1" ht="13.5" customHeight="1" x14ac:dyDescent="0.25">
      <c r="A440" s="136"/>
      <c r="B440" s="137"/>
      <c r="C440" s="176"/>
      <c r="D440" s="100"/>
      <c r="E440" s="100" t="s">
        <v>280</v>
      </c>
      <c r="F440" s="97"/>
      <c r="G440" s="98"/>
      <c r="H440" s="359"/>
      <c r="I440" s="359"/>
      <c r="J440" s="359"/>
      <c r="K440" s="359"/>
      <c r="L440" s="359"/>
      <c r="M440" s="101"/>
      <c r="N440" s="97"/>
      <c r="O440" s="97"/>
      <c r="P440" s="97"/>
      <c r="Q440" s="97"/>
      <c r="R440" s="97"/>
    </row>
    <row r="441" spans="1:18" s="144" customFormat="1" ht="13.5" customHeight="1" x14ac:dyDescent="0.25">
      <c r="A441" s="136"/>
      <c r="B441" s="137"/>
      <c r="C441" s="176"/>
      <c r="E441" s="100" t="s">
        <v>292</v>
      </c>
      <c r="F441" s="97"/>
      <c r="G441" s="98"/>
      <c r="H441" s="186">
        <v>2607</v>
      </c>
      <c r="I441" s="186">
        <v>2607</v>
      </c>
      <c r="J441" s="186">
        <v>2607</v>
      </c>
      <c r="K441" s="186">
        <v>2607</v>
      </c>
      <c r="L441" s="186">
        <v>2607</v>
      </c>
      <c r="M441" s="101"/>
      <c r="N441" s="97">
        <v>348</v>
      </c>
      <c r="O441" s="97">
        <v>349</v>
      </c>
      <c r="P441" s="97">
        <v>349</v>
      </c>
      <c r="Q441" s="97">
        <v>349</v>
      </c>
      <c r="R441" s="97">
        <f>+Q441+P441+O441+N441</f>
        <v>1395</v>
      </c>
    </row>
    <row r="442" spans="1:18" s="144" customFormat="1" ht="13.5" customHeight="1" x14ac:dyDescent="0.25">
      <c r="A442" s="136"/>
      <c r="B442" s="137"/>
      <c r="C442" s="176"/>
      <c r="D442" s="135"/>
      <c r="E442" s="100" t="s">
        <v>281</v>
      </c>
      <c r="F442" s="97"/>
      <c r="G442" s="98"/>
      <c r="H442" s="186">
        <v>3606</v>
      </c>
      <c r="I442" s="186">
        <v>3606</v>
      </c>
      <c r="J442" s="186">
        <v>3606</v>
      </c>
      <c r="K442" s="186">
        <v>3606</v>
      </c>
      <c r="L442" s="186">
        <v>3606</v>
      </c>
      <c r="M442" s="101"/>
      <c r="N442" s="97">
        <v>481</v>
      </c>
      <c r="O442" s="97">
        <v>482</v>
      </c>
      <c r="P442" s="97">
        <v>481</v>
      </c>
      <c r="Q442" s="97">
        <v>482</v>
      </c>
      <c r="R442" s="97">
        <f t="shared" ref="R442:R444" si="26">+Q442+P442+O442+N442</f>
        <v>1926</v>
      </c>
    </row>
    <row r="443" spans="1:18" s="447" customFormat="1" ht="13.5" customHeight="1" x14ac:dyDescent="0.25">
      <c r="A443" s="136"/>
      <c r="B443" s="137"/>
      <c r="C443" s="176"/>
      <c r="D443" s="135"/>
      <c r="E443" s="100" t="s">
        <v>282</v>
      </c>
      <c r="F443" s="97"/>
      <c r="G443" s="98"/>
      <c r="H443" s="186">
        <v>3424</v>
      </c>
      <c r="I443" s="186">
        <v>3424</v>
      </c>
      <c r="J443" s="186">
        <v>3424</v>
      </c>
      <c r="K443" s="186">
        <v>3424</v>
      </c>
      <c r="L443" s="186">
        <v>3424</v>
      </c>
      <c r="M443" s="101"/>
      <c r="N443" s="97">
        <v>457</v>
      </c>
      <c r="O443" s="97">
        <v>457</v>
      </c>
      <c r="P443" s="97">
        <v>457</v>
      </c>
      <c r="Q443" s="97">
        <v>457</v>
      </c>
      <c r="R443" s="97">
        <f t="shared" si="26"/>
        <v>1828</v>
      </c>
    </row>
    <row r="444" spans="1:18" s="144" customFormat="1" ht="13.5" customHeight="1" x14ac:dyDescent="0.25">
      <c r="A444" s="136"/>
      <c r="B444" s="137"/>
      <c r="C444" s="176"/>
      <c r="D444" s="135"/>
      <c r="E444" s="100" t="s">
        <v>283</v>
      </c>
      <c r="F444" s="97"/>
      <c r="G444" s="98"/>
      <c r="H444" s="93">
        <v>2137</v>
      </c>
      <c r="I444" s="93">
        <v>2137</v>
      </c>
      <c r="J444" s="93">
        <v>2137</v>
      </c>
      <c r="K444" s="93">
        <v>2137</v>
      </c>
      <c r="L444" s="186">
        <v>2137</v>
      </c>
      <c r="M444" s="101"/>
      <c r="N444" s="97">
        <v>285</v>
      </c>
      <c r="O444" s="97">
        <v>285</v>
      </c>
      <c r="P444" s="97">
        <v>285</v>
      </c>
      <c r="Q444" s="97">
        <v>286</v>
      </c>
      <c r="R444" s="97">
        <f t="shared" si="26"/>
        <v>1141</v>
      </c>
    </row>
    <row r="445" spans="1:18" s="144" customFormat="1" ht="13.5" customHeight="1" x14ac:dyDescent="0.25">
      <c r="A445" s="136"/>
      <c r="B445" s="137"/>
      <c r="C445" s="176"/>
      <c r="E445" s="100"/>
      <c r="F445" s="97"/>
      <c r="G445" s="98"/>
      <c r="H445" s="97"/>
      <c r="I445" s="97"/>
      <c r="J445" s="97"/>
      <c r="K445" s="97"/>
      <c r="L445" s="186"/>
      <c r="M445" s="101"/>
      <c r="N445" s="97"/>
      <c r="O445" s="97"/>
      <c r="P445" s="97"/>
      <c r="Q445" s="97"/>
      <c r="R445" s="97"/>
    </row>
    <row r="446" spans="1:18" s="144" customFormat="1" ht="13.5" customHeight="1" x14ac:dyDescent="0.25">
      <c r="A446" s="179"/>
      <c r="B446" s="178"/>
      <c r="C446" s="176"/>
      <c r="D446" s="100"/>
      <c r="E446" s="139"/>
      <c r="F446" s="97"/>
      <c r="G446" s="98"/>
      <c r="H446" s="97"/>
      <c r="I446" s="97"/>
      <c r="J446" s="97"/>
      <c r="K446" s="97"/>
      <c r="L446" s="186"/>
      <c r="M446" s="101"/>
      <c r="N446" s="97"/>
      <c r="O446" s="97"/>
      <c r="P446" s="97"/>
      <c r="Q446" s="97"/>
      <c r="R446" s="97"/>
    </row>
    <row r="447" spans="1:18" s="144" customFormat="1" ht="13.5" customHeight="1" x14ac:dyDescent="0.25">
      <c r="A447" s="102" t="s">
        <v>417</v>
      </c>
      <c r="B447" s="102"/>
      <c r="C447" s="176"/>
      <c r="D447" s="100"/>
      <c r="E447" s="100" t="s">
        <v>33</v>
      </c>
      <c r="F447" s="97"/>
      <c r="G447" s="98"/>
      <c r="H447" s="97"/>
      <c r="I447" s="97"/>
      <c r="J447" s="97"/>
      <c r="K447" s="97"/>
      <c r="L447" s="186"/>
      <c r="M447" s="101" t="s">
        <v>30</v>
      </c>
      <c r="N447" s="97">
        <v>177</v>
      </c>
      <c r="O447" s="97">
        <v>178</v>
      </c>
      <c r="P447" s="97">
        <v>177</v>
      </c>
      <c r="Q447" s="97">
        <v>178</v>
      </c>
      <c r="R447" s="104">
        <v>710</v>
      </c>
    </row>
    <row r="448" spans="1:18" s="144" customFormat="1" ht="13.5" customHeight="1" x14ac:dyDescent="0.25">
      <c r="A448" s="179"/>
      <c r="B448" s="178"/>
      <c r="C448" s="176"/>
      <c r="D448" s="100"/>
      <c r="E448" s="135"/>
      <c r="F448" s="135"/>
      <c r="G448" s="135"/>
      <c r="H448" s="135"/>
      <c r="I448" s="135"/>
      <c r="J448" s="135"/>
      <c r="K448" s="135"/>
      <c r="L448" s="135"/>
      <c r="M448" s="135"/>
      <c r="N448" s="135"/>
      <c r="O448" s="135"/>
      <c r="P448" s="135"/>
      <c r="Q448" s="135"/>
      <c r="R448" s="135"/>
    </row>
    <row r="449" spans="1:18" s="144" customFormat="1" ht="13.5" customHeight="1" x14ac:dyDescent="0.25">
      <c r="A449" s="177"/>
      <c r="B449" s="178"/>
      <c r="C449" s="176"/>
      <c r="D449" s="100"/>
      <c r="E449" s="100"/>
      <c r="F449" s="97"/>
      <c r="G449" s="98"/>
      <c r="H449" s="97"/>
      <c r="I449" s="97"/>
      <c r="J449" s="97"/>
      <c r="K449" s="97"/>
      <c r="L449" s="186"/>
      <c r="M449" s="101"/>
      <c r="N449" s="97"/>
      <c r="O449" s="97"/>
      <c r="P449" s="97"/>
      <c r="Q449" s="97"/>
      <c r="R449" s="104"/>
    </row>
    <row r="450" spans="1:18" s="144" customFormat="1" ht="13.5" customHeight="1" x14ac:dyDescent="0.25">
      <c r="A450" s="177"/>
      <c r="B450" s="178"/>
      <c r="C450" s="176"/>
      <c r="D450" s="100"/>
      <c r="E450" s="100"/>
      <c r="F450" s="97"/>
      <c r="G450" s="98"/>
      <c r="H450" s="97"/>
      <c r="I450" s="97"/>
      <c r="J450" s="97"/>
      <c r="K450" s="97"/>
      <c r="L450" s="186"/>
      <c r="M450" s="101"/>
      <c r="N450" s="97"/>
      <c r="O450" s="97"/>
      <c r="P450" s="97"/>
      <c r="Q450" s="97"/>
      <c r="R450" s="104"/>
    </row>
    <row r="451" spans="1:18" s="144" customFormat="1" ht="13.5" customHeight="1" x14ac:dyDescent="0.25">
      <c r="A451" s="190"/>
      <c r="B451" s="191"/>
      <c r="C451" s="173"/>
      <c r="D451" s="174"/>
      <c r="E451" s="126"/>
      <c r="F451" s="127"/>
      <c r="G451" s="127"/>
      <c r="H451" s="174"/>
      <c r="I451" s="171"/>
      <c r="J451" s="174"/>
      <c r="K451" s="171"/>
      <c r="L451" s="174"/>
      <c r="M451" s="171"/>
      <c r="N451" s="175"/>
      <c r="O451" s="175"/>
      <c r="P451" s="175"/>
      <c r="Q451" s="175"/>
      <c r="R451" s="175"/>
    </row>
    <row r="452" spans="1:18" s="144" customFormat="1" ht="13.5" customHeight="1" x14ac:dyDescent="0.25">
      <c r="A452" s="190" t="s">
        <v>418</v>
      </c>
      <c r="B452" s="191"/>
      <c r="C452" s="173"/>
      <c r="D452" s="174"/>
      <c r="E452" s="126"/>
      <c r="F452" s="127"/>
      <c r="G452" s="127"/>
      <c r="H452" s="174"/>
      <c r="I452" s="171"/>
      <c r="J452" s="174"/>
      <c r="K452" s="171"/>
      <c r="L452" s="174"/>
      <c r="M452" s="171"/>
      <c r="N452" s="175"/>
      <c r="O452" s="175"/>
      <c r="P452" s="175"/>
      <c r="Q452" s="175"/>
      <c r="R452" s="175"/>
    </row>
    <row r="453" spans="1:18" s="144" customFormat="1" ht="13.5" customHeight="1" x14ac:dyDescent="0.25">
      <c r="A453" s="190"/>
      <c r="B453" s="191"/>
      <c r="C453" s="173"/>
      <c r="D453" s="174"/>
      <c r="E453" s="126"/>
      <c r="F453" s="127"/>
      <c r="G453" s="127"/>
      <c r="H453" s="174"/>
      <c r="I453" s="171"/>
      <c r="J453" s="174"/>
      <c r="K453" s="171"/>
      <c r="L453" s="174"/>
      <c r="M453" s="171"/>
      <c r="N453" s="175"/>
      <c r="O453" s="175"/>
      <c r="P453" s="175"/>
      <c r="Q453" s="175"/>
      <c r="R453" s="175"/>
    </row>
    <row r="454" spans="1:18" s="144" customFormat="1" ht="13.5" customHeight="1" x14ac:dyDescent="0.25">
      <c r="A454" s="190"/>
      <c r="B454" s="191"/>
      <c r="C454" s="173"/>
      <c r="D454" s="174"/>
      <c r="E454" s="126"/>
      <c r="F454" s="127"/>
      <c r="G454" s="127"/>
      <c r="H454" s="174"/>
      <c r="I454" s="171"/>
      <c r="J454" s="174"/>
      <c r="K454" s="171"/>
      <c r="L454" s="174"/>
      <c r="M454" s="171"/>
      <c r="N454" s="175"/>
      <c r="O454" s="175"/>
      <c r="P454" s="175"/>
      <c r="Q454" s="175"/>
      <c r="R454" s="175"/>
    </row>
    <row r="455" spans="1:18" s="144" customFormat="1" ht="13.5" customHeight="1" x14ac:dyDescent="0.25">
      <c r="A455" s="190"/>
      <c r="B455" s="191"/>
      <c r="C455" s="173"/>
      <c r="D455" s="174"/>
      <c r="E455" s="126"/>
      <c r="F455" s="127"/>
      <c r="G455" s="127"/>
      <c r="H455" s="174"/>
      <c r="I455" s="171"/>
      <c r="J455" s="174"/>
      <c r="K455" s="171"/>
      <c r="L455" s="174"/>
      <c r="M455" s="171"/>
      <c r="N455" s="175"/>
      <c r="O455" s="175"/>
      <c r="P455" s="175"/>
      <c r="Q455" s="175"/>
      <c r="R455" s="175"/>
    </row>
    <row r="456" spans="1:18" s="447" customFormat="1" ht="13.5" customHeight="1" x14ac:dyDescent="0.25">
      <c r="A456" s="192" t="s">
        <v>256</v>
      </c>
      <c r="B456" s="126"/>
      <c r="C456" s="193"/>
      <c r="D456" s="126"/>
      <c r="E456" s="192" t="s">
        <v>33</v>
      </c>
      <c r="F456" s="171"/>
      <c r="G456" s="171"/>
      <c r="H456" s="171"/>
      <c r="I456" s="171"/>
      <c r="J456" s="171"/>
      <c r="K456" s="171"/>
      <c r="L456" s="171"/>
      <c r="M456" s="166" t="s">
        <v>0</v>
      </c>
      <c r="N456" s="194"/>
      <c r="O456" s="194"/>
      <c r="P456" s="194"/>
      <c r="Q456" s="194"/>
      <c r="R456" s="168">
        <f>+R457+R458</f>
        <v>5832</v>
      </c>
    </row>
    <row r="457" spans="1:18" s="144" customFormat="1" ht="13.5" customHeight="1" x14ac:dyDescent="0.25">
      <c r="A457" s="192" t="s">
        <v>419</v>
      </c>
      <c r="B457" s="126"/>
      <c r="C457" s="193"/>
      <c r="D457" s="126"/>
      <c r="E457" s="192"/>
      <c r="F457" s="171"/>
      <c r="G457" s="171"/>
      <c r="H457" s="171"/>
      <c r="I457" s="171"/>
      <c r="J457" s="171"/>
      <c r="K457" s="171"/>
      <c r="L457" s="195"/>
      <c r="M457" s="166" t="s">
        <v>30</v>
      </c>
      <c r="N457" s="194"/>
      <c r="O457" s="194"/>
      <c r="P457" s="194"/>
      <c r="Q457" s="194"/>
      <c r="R457" s="168">
        <v>4544</v>
      </c>
    </row>
    <row r="458" spans="1:18" s="144" customFormat="1" ht="13.5" customHeight="1" x14ac:dyDescent="0.25">
      <c r="A458" s="568"/>
      <c r="B458" s="569"/>
      <c r="C458" s="193"/>
      <c r="D458" s="126"/>
      <c r="E458" s="192"/>
      <c r="F458" s="171"/>
      <c r="G458" s="171"/>
      <c r="H458" s="171"/>
      <c r="I458" s="171"/>
      <c r="J458" s="171"/>
      <c r="K458" s="171"/>
      <c r="L458" s="171"/>
      <c r="M458" s="166" t="s">
        <v>31</v>
      </c>
      <c r="N458" s="194"/>
      <c r="O458" s="194"/>
      <c r="P458" s="194"/>
      <c r="Q458" s="194"/>
      <c r="R458" s="168">
        <v>1288</v>
      </c>
    </row>
    <row r="459" spans="1:18" s="144" customFormat="1" ht="13.5" customHeight="1" x14ac:dyDescent="0.25">
      <c r="A459" s="568"/>
      <c r="B459" s="569"/>
      <c r="C459" s="193"/>
      <c r="D459" s="126"/>
      <c r="E459" s="192"/>
      <c r="F459" s="171"/>
      <c r="G459" s="171"/>
      <c r="H459" s="171"/>
      <c r="I459" s="171"/>
      <c r="J459" s="171"/>
      <c r="K459" s="171"/>
      <c r="L459" s="171"/>
      <c r="M459" s="166"/>
      <c r="N459" s="194"/>
      <c r="O459" s="194"/>
      <c r="P459" s="194"/>
      <c r="Q459" s="194"/>
      <c r="R459" s="168"/>
    </row>
    <row r="460" spans="1:18" s="144" customFormat="1" ht="13.5" customHeight="1" x14ac:dyDescent="0.25">
      <c r="A460" s="568"/>
      <c r="B460" s="569"/>
      <c r="C460" s="193"/>
      <c r="D460" s="126"/>
      <c r="E460" s="192"/>
      <c r="F460" s="171"/>
      <c r="G460" s="171"/>
      <c r="H460" s="171"/>
      <c r="I460" s="171"/>
      <c r="J460" s="171"/>
      <c r="K460" s="171"/>
      <c r="L460" s="171"/>
      <c r="M460" s="166"/>
      <c r="N460" s="194"/>
      <c r="O460" s="194"/>
      <c r="P460" s="194"/>
      <c r="Q460" s="194"/>
      <c r="R460" s="168"/>
    </row>
    <row r="461" spans="1:18" s="144" customFormat="1" ht="13.5" customHeight="1" x14ac:dyDescent="0.25">
      <c r="A461" s="568"/>
      <c r="B461" s="569"/>
      <c r="C461" s="193"/>
      <c r="D461" s="126"/>
      <c r="E461" s="192"/>
      <c r="F461" s="171"/>
      <c r="G461" s="171"/>
      <c r="H461" s="171"/>
      <c r="I461" s="171"/>
      <c r="J461" s="171"/>
      <c r="K461" s="171"/>
      <c r="L461" s="171"/>
      <c r="M461" s="166"/>
      <c r="N461" s="194"/>
      <c r="O461" s="194"/>
      <c r="P461" s="194"/>
      <c r="Q461" s="194"/>
      <c r="R461" s="168"/>
    </row>
    <row r="462" spans="1:18" s="144" customFormat="1" ht="13.5" customHeight="1" x14ac:dyDescent="0.25">
      <c r="A462" s="568" t="s">
        <v>420</v>
      </c>
      <c r="B462" s="569" t="s">
        <v>421</v>
      </c>
      <c r="C462" s="193"/>
      <c r="D462" s="126" t="s">
        <v>422</v>
      </c>
      <c r="E462" s="192" t="s">
        <v>33</v>
      </c>
      <c r="F462" s="171"/>
      <c r="G462" s="171"/>
      <c r="H462" s="200">
        <v>75</v>
      </c>
      <c r="I462" s="200">
        <v>75</v>
      </c>
      <c r="J462" s="200">
        <v>75</v>
      </c>
      <c r="K462" s="200">
        <v>75</v>
      </c>
      <c r="L462" s="167">
        <v>300</v>
      </c>
      <c r="M462" s="166" t="s">
        <v>31</v>
      </c>
      <c r="N462" s="200">
        <v>110</v>
      </c>
      <c r="O462" s="167">
        <v>110</v>
      </c>
      <c r="P462" s="167">
        <v>110</v>
      </c>
      <c r="Q462" s="200">
        <v>110</v>
      </c>
      <c r="R462" s="168">
        <v>330</v>
      </c>
    </row>
    <row r="463" spans="1:18" s="448" customFormat="1" ht="13.5" customHeight="1" x14ac:dyDescent="0.25">
      <c r="A463" s="568"/>
      <c r="B463" s="569"/>
      <c r="C463" s="193"/>
      <c r="D463" s="126"/>
      <c r="E463" s="192"/>
      <c r="F463" s="166"/>
      <c r="G463" s="166"/>
      <c r="H463" s="200"/>
      <c r="I463" s="200"/>
      <c r="J463" s="200"/>
      <c r="K463" s="200"/>
      <c r="L463" s="167"/>
      <c r="M463" s="166"/>
      <c r="N463" s="200"/>
      <c r="O463" s="200"/>
      <c r="P463" s="200"/>
      <c r="Q463" s="200"/>
      <c r="R463" s="168"/>
    </row>
    <row r="464" spans="1:18" s="144" customFormat="1" ht="13.5" customHeight="1" x14ac:dyDescent="0.25">
      <c r="A464" s="190"/>
      <c r="B464" s="191"/>
      <c r="C464" s="193"/>
      <c r="D464" s="126"/>
      <c r="E464" s="100" t="s">
        <v>280</v>
      </c>
      <c r="F464" s="171"/>
      <c r="G464" s="171"/>
      <c r="H464" s="198"/>
      <c r="I464" s="198"/>
      <c r="J464" s="198"/>
      <c r="K464" s="198"/>
      <c r="L464" s="133"/>
      <c r="M464" s="171"/>
      <c r="N464" s="133"/>
      <c r="O464" s="133"/>
      <c r="P464" s="133"/>
      <c r="Q464" s="133"/>
      <c r="R464" s="134"/>
    </row>
    <row r="465" spans="1:18" s="448" customFormat="1" ht="13.5" customHeight="1" x14ac:dyDescent="0.25">
      <c r="A465" s="568"/>
      <c r="B465" s="569"/>
      <c r="C465" s="193"/>
      <c r="D465" s="126"/>
      <c r="E465" s="100" t="s">
        <v>281</v>
      </c>
      <c r="F465" s="171"/>
      <c r="G465" s="171"/>
      <c r="H465" s="135"/>
      <c r="I465" s="135"/>
      <c r="J465" s="135"/>
      <c r="K465" s="135"/>
      <c r="L465" s="135"/>
      <c r="M465" s="171"/>
      <c r="N465" s="198"/>
      <c r="O465" s="133"/>
      <c r="P465" s="133"/>
      <c r="Q465" s="198"/>
      <c r="R465" s="134"/>
    </row>
    <row r="466" spans="1:18" s="144" customFormat="1" ht="13.5" customHeight="1" x14ac:dyDescent="0.25">
      <c r="A466" s="568"/>
      <c r="B466" s="569"/>
      <c r="C466" s="193"/>
      <c r="D466" s="126"/>
      <c r="E466" s="100" t="s">
        <v>282</v>
      </c>
      <c r="G466" s="135"/>
      <c r="H466" s="135"/>
      <c r="I466" s="135"/>
      <c r="J466" s="135"/>
      <c r="K466" s="135"/>
      <c r="L466" s="135"/>
      <c r="M466" s="135"/>
      <c r="N466" s="135"/>
      <c r="O466" s="135"/>
      <c r="P466" s="135"/>
      <c r="Q466" s="135"/>
      <c r="R466" s="135"/>
    </row>
    <row r="467" spans="1:18" s="144" customFormat="1" ht="13.5" customHeight="1" x14ac:dyDescent="0.25">
      <c r="A467" s="568"/>
      <c r="B467" s="569"/>
      <c r="C467" s="193"/>
      <c r="D467" s="201"/>
      <c r="E467" s="126"/>
      <c r="F467" s="171"/>
      <c r="G467" s="171"/>
      <c r="H467" s="198"/>
      <c r="I467" s="198"/>
      <c r="J467" s="198"/>
      <c r="K467" s="198"/>
      <c r="L467" s="133"/>
      <c r="M467" s="171"/>
      <c r="N467" s="198"/>
      <c r="O467" s="199"/>
      <c r="P467" s="199"/>
      <c r="Q467" s="199"/>
      <c r="R467" s="134"/>
    </row>
    <row r="468" spans="1:18" s="144" customFormat="1" ht="13.5" customHeight="1" x14ac:dyDescent="0.25">
      <c r="A468" s="568"/>
      <c r="B468" s="569" t="s">
        <v>423</v>
      </c>
      <c r="C468" s="193"/>
      <c r="D468" s="126" t="s">
        <v>422</v>
      </c>
      <c r="E468" s="192" t="s">
        <v>33</v>
      </c>
      <c r="F468" s="171"/>
      <c r="G468" s="171"/>
      <c r="H468" s="198"/>
      <c r="I468" s="133">
        <v>1</v>
      </c>
      <c r="J468" s="200">
        <v>1</v>
      </c>
      <c r="K468" s="167"/>
      <c r="L468" s="167">
        <v>2</v>
      </c>
      <c r="M468" s="166" t="s">
        <v>31</v>
      </c>
      <c r="N468" s="200"/>
      <c r="O468" s="168">
        <v>3</v>
      </c>
      <c r="P468" s="200">
        <v>3</v>
      </c>
      <c r="Q468" s="167"/>
      <c r="R468" s="168">
        <v>6</v>
      </c>
    </row>
    <row r="469" spans="1:18" s="144" customFormat="1" ht="13.5" customHeight="1" x14ac:dyDescent="0.25">
      <c r="A469" s="568"/>
      <c r="B469" s="569"/>
      <c r="C469" s="193"/>
      <c r="D469" s="126"/>
      <c r="E469" s="126"/>
      <c r="F469" s="171"/>
      <c r="G469" s="171"/>
      <c r="H469" s="198"/>
      <c r="I469" s="133"/>
      <c r="J469" s="198"/>
      <c r="K469" s="133"/>
      <c r="L469" s="133"/>
      <c r="M469" s="171"/>
      <c r="N469" s="198"/>
      <c r="O469" s="199"/>
      <c r="P469" s="198"/>
      <c r="Q469" s="198"/>
      <c r="R469" s="134"/>
    </row>
    <row r="470" spans="1:18" s="144" customFormat="1" ht="13.5" customHeight="1" x14ac:dyDescent="0.25">
      <c r="A470" s="568"/>
      <c r="B470" s="569"/>
      <c r="C470" s="193"/>
      <c r="D470" s="126"/>
      <c r="E470" s="100" t="s">
        <v>281</v>
      </c>
      <c r="F470" s="171"/>
      <c r="G470" s="171"/>
      <c r="H470" s="198"/>
      <c r="I470" s="133"/>
      <c r="J470" s="198"/>
      <c r="K470" s="133"/>
      <c r="L470" s="133"/>
      <c r="M470" s="171"/>
      <c r="N470" s="198"/>
      <c r="O470" s="199"/>
      <c r="P470" s="198"/>
      <c r="Q470" s="198"/>
      <c r="R470" s="134"/>
    </row>
    <row r="471" spans="1:18" s="144" customFormat="1" ht="13.5" customHeight="1" x14ac:dyDescent="0.25">
      <c r="A471" s="568"/>
      <c r="B471" s="569"/>
      <c r="C471" s="193"/>
      <c r="D471" s="126"/>
      <c r="E471" s="100" t="s">
        <v>282</v>
      </c>
      <c r="F471" s="171"/>
      <c r="G471" s="171"/>
      <c r="H471" s="198"/>
      <c r="I471" s="133"/>
      <c r="J471" s="198"/>
      <c r="K471" s="133"/>
      <c r="L471" s="133"/>
      <c r="M471" s="171"/>
      <c r="N471" s="198"/>
      <c r="O471" s="199"/>
      <c r="P471" s="198"/>
      <c r="Q471" s="198"/>
      <c r="R471" s="134"/>
    </row>
    <row r="472" spans="1:18" s="144" customFormat="1" ht="13.5" customHeight="1" x14ac:dyDescent="0.25">
      <c r="A472" s="568"/>
      <c r="B472" s="569"/>
      <c r="C472" s="193"/>
      <c r="D472" s="126"/>
      <c r="E472" s="100"/>
      <c r="F472" s="171"/>
      <c r="G472" s="171"/>
      <c r="H472" s="198"/>
      <c r="I472" s="133"/>
      <c r="J472" s="198"/>
      <c r="K472" s="133"/>
      <c r="L472" s="133"/>
      <c r="M472" s="171"/>
      <c r="N472" s="198"/>
      <c r="O472" s="199"/>
      <c r="P472" s="198"/>
      <c r="Q472" s="198"/>
      <c r="R472" s="134"/>
    </row>
    <row r="473" spans="1:18" s="144" customFormat="1" ht="13.5" customHeight="1" x14ac:dyDescent="0.25">
      <c r="A473" s="568"/>
      <c r="B473" s="569"/>
      <c r="C473" s="193"/>
      <c r="D473" s="126"/>
      <c r="E473" s="100"/>
      <c r="F473" s="171"/>
      <c r="G473" s="171"/>
      <c r="H473" s="198"/>
      <c r="I473" s="133"/>
      <c r="J473" s="198"/>
      <c r="K473" s="133"/>
      <c r="L473" s="133"/>
      <c r="M473" s="171"/>
      <c r="N473" s="198"/>
      <c r="O473" s="199"/>
      <c r="P473" s="198"/>
      <c r="Q473" s="198"/>
      <c r="R473" s="134"/>
    </row>
    <row r="474" spans="1:18" s="144" customFormat="1" ht="13.5" customHeight="1" x14ac:dyDescent="0.25">
      <c r="A474" s="568"/>
      <c r="B474" s="569" t="s">
        <v>424</v>
      </c>
      <c r="C474" s="193"/>
      <c r="D474" s="126" t="s">
        <v>425</v>
      </c>
      <c r="E474" s="192" t="s">
        <v>33</v>
      </c>
      <c r="F474" s="171"/>
      <c r="G474" s="171"/>
      <c r="H474" s="198">
        <v>1</v>
      </c>
      <c r="I474" s="133">
        <v>2</v>
      </c>
      <c r="J474" s="198">
        <v>2</v>
      </c>
      <c r="K474" s="133">
        <v>2</v>
      </c>
      <c r="L474" s="133">
        <v>7</v>
      </c>
      <c r="M474" s="166" t="s">
        <v>31</v>
      </c>
      <c r="N474" s="198">
        <v>5</v>
      </c>
      <c r="O474" s="199">
        <v>10</v>
      </c>
      <c r="P474" s="198">
        <v>10</v>
      </c>
      <c r="Q474" s="198">
        <v>10</v>
      </c>
      <c r="R474" s="134">
        <v>35</v>
      </c>
    </row>
    <row r="475" spans="1:18" s="144" customFormat="1" ht="13.5" customHeight="1" x14ac:dyDescent="0.25">
      <c r="A475" s="568"/>
      <c r="B475" s="569"/>
      <c r="C475" s="193"/>
      <c r="D475" s="126" t="s">
        <v>426</v>
      </c>
      <c r="E475" s="100"/>
      <c r="F475" s="171"/>
      <c r="G475" s="171"/>
      <c r="H475" s="198"/>
      <c r="I475" s="133"/>
      <c r="J475" s="198"/>
      <c r="K475" s="133"/>
      <c r="L475" s="133"/>
      <c r="M475" s="171"/>
      <c r="N475" s="198"/>
      <c r="O475" s="199"/>
      <c r="P475" s="198"/>
      <c r="Q475" s="198"/>
      <c r="R475" s="134"/>
    </row>
    <row r="476" spans="1:18" s="144" customFormat="1" ht="13.5" customHeight="1" x14ac:dyDescent="0.25">
      <c r="A476" s="568"/>
      <c r="B476" s="569"/>
      <c r="C476" s="193"/>
      <c r="D476" s="126" t="s">
        <v>427</v>
      </c>
      <c r="E476" s="100"/>
      <c r="F476" s="171"/>
      <c r="G476" s="171"/>
      <c r="H476" s="198"/>
      <c r="I476" s="133"/>
      <c r="J476" s="198"/>
      <c r="K476" s="133"/>
      <c r="L476" s="133"/>
      <c r="M476" s="171"/>
      <c r="N476" s="198"/>
      <c r="O476" s="199"/>
      <c r="P476" s="198"/>
      <c r="Q476" s="198"/>
      <c r="R476" s="134"/>
    </row>
    <row r="477" spans="1:18" s="144" customFormat="1" ht="13.5" customHeight="1" x14ac:dyDescent="0.25">
      <c r="A477" s="568"/>
      <c r="B477" s="569"/>
      <c r="C477" s="193"/>
      <c r="D477" s="126" t="s">
        <v>428</v>
      </c>
      <c r="E477" s="100"/>
      <c r="F477" s="171"/>
      <c r="G477" s="171"/>
      <c r="H477" s="198"/>
      <c r="I477" s="133"/>
      <c r="J477" s="198"/>
      <c r="K477" s="133"/>
      <c r="L477" s="133"/>
      <c r="M477" s="171"/>
      <c r="N477" s="198"/>
      <c r="O477" s="199"/>
      <c r="P477" s="198"/>
      <c r="Q477" s="198"/>
      <c r="R477" s="134"/>
    </row>
    <row r="478" spans="1:18" s="144" customFormat="1" ht="13.5" customHeight="1" x14ac:dyDescent="0.25">
      <c r="A478" s="568"/>
      <c r="B478" s="569"/>
      <c r="C478" s="193"/>
      <c r="D478" s="126"/>
      <c r="E478" s="100"/>
      <c r="F478" s="171"/>
      <c r="G478" s="171"/>
      <c r="H478" s="198"/>
      <c r="I478" s="133"/>
      <c r="J478" s="198"/>
      <c r="K478" s="133"/>
      <c r="L478" s="133"/>
      <c r="M478" s="171"/>
      <c r="N478" s="198"/>
      <c r="O478" s="199"/>
      <c r="P478" s="198"/>
      <c r="Q478" s="198"/>
      <c r="R478" s="134"/>
    </row>
    <row r="479" spans="1:18" s="144" customFormat="1" ht="13.5" customHeight="1" x14ac:dyDescent="0.25">
      <c r="A479" s="568"/>
      <c r="B479" s="569"/>
      <c r="C479" s="193"/>
      <c r="D479" s="126"/>
      <c r="E479" s="100"/>
      <c r="F479" s="171"/>
      <c r="G479" s="171"/>
      <c r="H479" s="198"/>
      <c r="I479" s="133"/>
      <c r="J479" s="198"/>
      <c r="K479" s="133"/>
      <c r="L479" s="133"/>
      <c r="M479" s="171"/>
      <c r="N479" s="198"/>
      <c r="O479" s="199"/>
      <c r="P479" s="198"/>
      <c r="Q479" s="198"/>
      <c r="R479" s="134"/>
    </row>
    <row r="480" spans="1:18" s="144" customFormat="1" ht="13.5" customHeight="1" x14ac:dyDescent="0.25">
      <c r="A480" s="192" t="s">
        <v>430</v>
      </c>
      <c r="B480" s="135"/>
      <c r="C480" s="193"/>
      <c r="D480" s="126"/>
      <c r="E480" s="102" t="s">
        <v>33</v>
      </c>
      <c r="F480" s="171"/>
      <c r="G480" s="171"/>
      <c r="H480" s="198"/>
      <c r="I480" s="133"/>
      <c r="J480" s="198"/>
      <c r="K480" s="133"/>
      <c r="L480" s="133"/>
      <c r="M480" s="166" t="s">
        <v>31</v>
      </c>
      <c r="N480" s="198"/>
      <c r="O480" s="199"/>
      <c r="P480" s="198"/>
      <c r="Q480" s="198"/>
      <c r="R480" s="134">
        <v>952</v>
      </c>
    </row>
    <row r="481" spans="1:18" s="144" customFormat="1" ht="13.5" customHeight="1" x14ac:dyDescent="0.25">
      <c r="A481" s="192" t="s">
        <v>429</v>
      </c>
      <c r="B481" s="135"/>
      <c r="C481" s="193"/>
      <c r="D481" s="126"/>
      <c r="E481" s="100"/>
      <c r="F481" s="171"/>
      <c r="G481" s="171"/>
      <c r="H481" s="198"/>
      <c r="I481" s="133"/>
      <c r="J481" s="198"/>
      <c r="K481" s="133"/>
      <c r="L481" s="133"/>
      <c r="M481" s="171"/>
      <c r="N481" s="198"/>
      <c r="O481" s="199"/>
      <c r="P481" s="198"/>
      <c r="Q481" s="198"/>
      <c r="R481" s="134"/>
    </row>
    <row r="482" spans="1:18" s="144" customFormat="1" ht="13.5" customHeight="1" x14ac:dyDescent="0.25">
      <c r="A482" s="568"/>
      <c r="B482" s="569"/>
      <c r="C482" s="193"/>
      <c r="D482" s="126"/>
      <c r="E482" s="100"/>
      <c r="F482" s="171"/>
      <c r="G482" s="171"/>
      <c r="H482" s="198"/>
      <c r="I482" s="133"/>
      <c r="J482" s="198"/>
      <c r="K482" s="133"/>
      <c r="L482" s="133"/>
      <c r="M482" s="171"/>
      <c r="N482" s="198"/>
      <c r="O482" s="199"/>
      <c r="P482" s="198"/>
      <c r="Q482" s="198"/>
      <c r="R482" s="134"/>
    </row>
    <row r="483" spans="1:18" s="144" customFormat="1" ht="13.5" customHeight="1" x14ac:dyDescent="0.25">
      <c r="A483" s="568"/>
      <c r="B483" s="569"/>
      <c r="C483" s="193"/>
      <c r="D483" s="126"/>
      <c r="E483" s="126"/>
      <c r="F483" s="171"/>
      <c r="G483" s="171"/>
      <c r="H483" s="198"/>
      <c r="I483" s="133"/>
      <c r="J483" s="198"/>
      <c r="K483" s="133"/>
      <c r="L483" s="133"/>
      <c r="M483" s="171"/>
      <c r="N483" s="198"/>
      <c r="O483" s="134"/>
      <c r="P483" s="198"/>
      <c r="Q483" s="133"/>
      <c r="R483" s="133"/>
    </row>
    <row r="484" spans="1:18" s="144" customFormat="1" ht="13.5" customHeight="1" x14ac:dyDescent="0.25">
      <c r="A484" s="542">
        <v>1</v>
      </c>
      <c r="B484" s="569" t="s">
        <v>431</v>
      </c>
      <c r="C484" s="193"/>
      <c r="D484" s="126" t="s">
        <v>432</v>
      </c>
      <c r="F484" s="171"/>
      <c r="G484" s="171"/>
      <c r="H484" s="198"/>
      <c r="I484" s="133"/>
      <c r="J484" s="198"/>
      <c r="K484" s="133"/>
      <c r="L484" s="133"/>
      <c r="M484" s="171"/>
      <c r="N484" s="198"/>
      <c r="O484" s="134"/>
      <c r="P484" s="198"/>
      <c r="Q484" s="133"/>
      <c r="R484" s="133"/>
    </row>
    <row r="485" spans="1:18" s="144" customFormat="1" ht="13.5" customHeight="1" x14ac:dyDescent="0.25">
      <c r="A485" s="542"/>
      <c r="B485" s="569"/>
      <c r="C485" s="193"/>
      <c r="D485" s="126" t="s">
        <v>433</v>
      </c>
      <c r="E485" s="126"/>
      <c r="F485" s="171"/>
      <c r="G485" s="171"/>
      <c r="H485" s="198"/>
      <c r="I485" s="133"/>
      <c r="J485" s="198"/>
      <c r="K485" s="133"/>
      <c r="L485" s="133"/>
      <c r="M485" s="171"/>
      <c r="N485" s="198"/>
      <c r="O485" s="134"/>
      <c r="P485" s="198"/>
      <c r="Q485" s="133"/>
      <c r="R485" s="133"/>
    </row>
    <row r="486" spans="1:18" s="447" customFormat="1" ht="13.5" customHeight="1" x14ac:dyDescent="0.25">
      <c r="A486" s="542"/>
      <c r="B486" s="569"/>
      <c r="C486" s="193"/>
      <c r="D486" s="126"/>
      <c r="E486" s="126"/>
      <c r="F486" s="166"/>
      <c r="G486" s="166"/>
      <c r="H486" s="200"/>
      <c r="I486" s="200"/>
      <c r="J486" s="167"/>
      <c r="K486" s="167"/>
      <c r="L486" s="167"/>
      <c r="M486" s="166"/>
      <c r="N486" s="205"/>
      <c r="O486" s="205"/>
      <c r="P486" s="205"/>
      <c r="Q486" s="205"/>
      <c r="R486" s="165"/>
    </row>
    <row r="487" spans="1:18" s="144" customFormat="1" ht="13.5" customHeight="1" x14ac:dyDescent="0.25">
      <c r="A487" s="542"/>
      <c r="B487" s="569" t="s">
        <v>434</v>
      </c>
      <c r="C487" s="193"/>
      <c r="D487" s="126" t="s">
        <v>435</v>
      </c>
      <c r="E487" s="102" t="s">
        <v>33</v>
      </c>
      <c r="F487" s="171"/>
      <c r="G487" s="171"/>
      <c r="H487" s="198"/>
      <c r="I487" s="198"/>
      <c r="J487" s="133"/>
      <c r="K487" s="133"/>
      <c r="L487" s="198"/>
      <c r="M487" s="166" t="s">
        <v>31</v>
      </c>
      <c r="N487" s="203">
        <v>-51</v>
      </c>
      <c r="O487" s="202">
        <v>-52</v>
      </c>
      <c r="P487" s="202">
        <v>-51</v>
      </c>
      <c r="Q487" s="202">
        <v>-52</v>
      </c>
      <c r="R487" s="199" t="s">
        <v>437</v>
      </c>
    </row>
    <row r="488" spans="1:18" s="144" customFormat="1" ht="13.5" customHeight="1" x14ac:dyDescent="0.25">
      <c r="A488" s="542"/>
      <c r="B488" s="569"/>
      <c r="C488" s="193"/>
      <c r="D488" s="126" t="s">
        <v>436</v>
      </c>
      <c r="E488" s="100"/>
      <c r="F488" s="171"/>
      <c r="G488" s="171"/>
      <c r="H488" s="198"/>
      <c r="I488" s="198"/>
      <c r="J488" s="133"/>
      <c r="K488" s="133"/>
      <c r="L488" s="133"/>
      <c r="M488" s="171"/>
      <c r="N488" s="202"/>
      <c r="O488" s="202"/>
      <c r="P488" s="202"/>
      <c r="Q488" s="202"/>
      <c r="R488" s="203"/>
    </row>
    <row r="489" spans="1:18" s="144" customFormat="1" ht="13.5" customHeight="1" x14ac:dyDescent="0.25">
      <c r="A489" s="542"/>
      <c r="B489" s="569"/>
      <c r="C489" s="193"/>
      <c r="D489" s="126"/>
      <c r="E489" s="100"/>
      <c r="F489" s="171"/>
      <c r="G489" s="171"/>
      <c r="H489" s="198"/>
      <c r="I489" s="198"/>
      <c r="J489" s="133"/>
      <c r="K489" s="133"/>
      <c r="L489" s="133"/>
      <c r="M489" s="171"/>
      <c r="N489" s="202"/>
      <c r="O489" s="202"/>
      <c r="P489" s="202"/>
      <c r="Q489" s="202"/>
      <c r="R489" s="203"/>
    </row>
    <row r="490" spans="1:18" s="144" customFormat="1" ht="13.5" customHeight="1" x14ac:dyDescent="0.25">
      <c r="A490" s="542"/>
      <c r="B490" s="569"/>
      <c r="C490" s="193"/>
      <c r="D490" s="126"/>
      <c r="E490" s="100"/>
      <c r="F490" s="171"/>
      <c r="G490" s="171"/>
      <c r="H490" s="198"/>
      <c r="I490" s="133"/>
      <c r="J490" s="198"/>
      <c r="K490" s="133"/>
      <c r="L490" s="133"/>
      <c r="M490" s="171"/>
      <c r="N490" s="202"/>
      <c r="O490" s="202"/>
      <c r="P490" s="202"/>
      <c r="Q490" s="202"/>
      <c r="R490" s="203"/>
    </row>
    <row r="491" spans="1:18" s="144" customFormat="1" ht="13.5" customHeight="1" x14ac:dyDescent="0.25">
      <c r="A491" s="542">
        <v>2</v>
      </c>
      <c r="B491" s="569" t="s">
        <v>438</v>
      </c>
      <c r="C491" s="193"/>
      <c r="D491" s="126"/>
      <c r="E491" s="126"/>
      <c r="F491" s="171"/>
      <c r="G491" s="171"/>
      <c r="H491" s="198"/>
      <c r="I491" s="198"/>
      <c r="J491" s="133"/>
      <c r="K491" s="133"/>
      <c r="L491" s="133"/>
      <c r="M491" s="171"/>
      <c r="N491" s="202"/>
      <c r="O491" s="202"/>
      <c r="P491" s="202"/>
      <c r="Q491" s="202"/>
      <c r="R491" s="203"/>
    </row>
    <row r="492" spans="1:18" s="447" customFormat="1" ht="13.5" customHeight="1" x14ac:dyDescent="0.25">
      <c r="A492" s="190"/>
      <c r="B492" s="621" t="s">
        <v>439</v>
      </c>
      <c r="C492" s="204"/>
      <c r="D492" s="126" t="s">
        <v>442</v>
      </c>
      <c r="E492" s="102" t="s">
        <v>33</v>
      </c>
      <c r="F492" s="166"/>
      <c r="G492" s="166"/>
      <c r="H492" s="200"/>
      <c r="I492" s="200"/>
      <c r="J492" s="167"/>
      <c r="K492" s="167"/>
      <c r="L492" s="167"/>
      <c r="M492" s="166" t="s">
        <v>31</v>
      </c>
      <c r="N492" s="205">
        <v>-88</v>
      </c>
      <c r="O492" s="205">
        <v>-88</v>
      </c>
      <c r="P492" s="205">
        <v>-87</v>
      </c>
      <c r="Q492" s="205">
        <v>-88</v>
      </c>
      <c r="R492" s="199" t="s">
        <v>440</v>
      </c>
    </row>
    <row r="493" spans="1:18" s="144" customFormat="1" ht="13.5" customHeight="1" x14ac:dyDescent="0.25">
      <c r="A493" s="190"/>
      <c r="B493" s="569"/>
      <c r="C493" s="193"/>
      <c r="D493" s="126"/>
      <c r="E493" s="126"/>
      <c r="F493" s="171"/>
      <c r="G493" s="171"/>
      <c r="H493" s="198"/>
      <c r="I493" s="198"/>
      <c r="J493" s="198"/>
      <c r="K493" s="198"/>
      <c r="L493" s="133"/>
      <c r="M493" s="171"/>
      <c r="N493" s="202"/>
      <c r="O493" s="202"/>
      <c r="P493" s="202"/>
      <c r="Q493" s="202"/>
      <c r="R493" s="202"/>
    </row>
    <row r="494" spans="1:18" s="144" customFormat="1" ht="13.5" customHeight="1" x14ac:dyDescent="0.25">
      <c r="A494" s="190"/>
      <c r="B494" s="569"/>
      <c r="C494" s="193"/>
      <c r="D494" s="126"/>
      <c r="E494" s="126"/>
      <c r="F494" s="171"/>
      <c r="G494" s="171"/>
      <c r="H494" s="198"/>
      <c r="I494" s="198"/>
      <c r="J494" s="198"/>
      <c r="K494" s="198"/>
      <c r="L494" s="133"/>
      <c r="M494" s="171"/>
      <c r="N494" s="202"/>
      <c r="O494" s="202"/>
      <c r="P494" s="202"/>
      <c r="Q494" s="202"/>
      <c r="R494" s="202"/>
    </row>
    <row r="495" spans="1:18" s="144" customFormat="1" ht="13.5" customHeight="1" x14ac:dyDescent="0.25">
      <c r="A495" s="568"/>
      <c r="B495" s="621" t="s">
        <v>441</v>
      </c>
      <c r="C495" s="193"/>
      <c r="D495" s="126" t="s">
        <v>443</v>
      </c>
      <c r="E495" s="102" t="s">
        <v>33</v>
      </c>
      <c r="F495" s="171"/>
      <c r="G495" s="171"/>
      <c r="H495" s="198"/>
      <c r="I495" s="198"/>
      <c r="J495" s="133"/>
      <c r="K495" s="133"/>
      <c r="L495" s="133"/>
      <c r="M495" s="166" t="s">
        <v>31</v>
      </c>
      <c r="N495" s="202">
        <v>-98</v>
      </c>
      <c r="O495" s="202">
        <v>-99</v>
      </c>
      <c r="P495" s="203">
        <v>-99</v>
      </c>
      <c r="Q495" s="203">
        <v>-99</v>
      </c>
      <c r="R495" s="199" t="s">
        <v>444</v>
      </c>
    </row>
    <row r="496" spans="1:18" s="144" customFormat="1" ht="13.5" customHeight="1" x14ac:dyDescent="0.25">
      <c r="A496" s="568"/>
      <c r="B496" s="569"/>
      <c r="C496" s="193"/>
      <c r="D496" s="126"/>
      <c r="E496" s="100"/>
      <c r="F496" s="171"/>
      <c r="G496" s="171"/>
      <c r="H496" s="198"/>
      <c r="I496" s="198"/>
      <c r="J496" s="133"/>
      <c r="K496" s="133"/>
      <c r="L496" s="133"/>
      <c r="M496" s="171"/>
      <c r="N496" s="202"/>
      <c r="O496" s="202"/>
      <c r="P496" s="202"/>
      <c r="Q496" s="202"/>
      <c r="R496" s="202"/>
    </row>
    <row r="497" spans="1:18" s="144" customFormat="1" ht="13.5" customHeight="1" x14ac:dyDescent="0.25">
      <c r="A497" s="568"/>
      <c r="B497" s="569"/>
      <c r="C497" s="193"/>
      <c r="D497" s="126"/>
      <c r="E497" s="100"/>
      <c r="F497" s="171"/>
      <c r="G497" s="171"/>
      <c r="H497" s="198"/>
      <c r="I497" s="198"/>
      <c r="J497" s="133"/>
      <c r="K497" s="133"/>
      <c r="L497" s="133"/>
      <c r="M497" s="171"/>
      <c r="N497" s="202"/>
      <c r="O497" s="202"/>
      <c r="P497" s="202"/>
      <c r="Q497" s="202"/>
      <c r="R497" s="202"/>
    </row>
    <row r="498" spans="1:18" s="144" customFormat="1" ht="13.5" customHeight="1" x14ac:dyDescent="0.25">
      <c r="A498" s="568"/>
      <c r="B498" s="569" t="s">
        <v>445</v>
      </c>
      <c r="C498" s="193"/>
      <c r="D498" s="126"/>
      <c r="E498" s="102" t="s">
        <v>33</v>
      </c>
      <c r="F498" s="135"/>
      <c r="G498" s="171"/>
      <c r="H498" s="198"/>
      <c r="I498" s="198"/>
      <c r="J498" s="133"/>
      <c r="K498" s="133"/>
      <c r="L498" s="133"/>
      <c r="M498" s="166" t="s">
        <v>30</v>
      </c>
      <c r="N498" s="202">
        <v>1136</v>
      </c>
      <c r="O498" s="202">
        <v>1136</v>
      </c>
      <c r="P498" s="202">
        <v>1136</v>
      </c>
      <c r="Q498" s="202">
        <v>1136</v>
      </c>
      <c r="R498" s="202">
        <v>4544</v>
      </c>
    </row>
    <row r="499" spans="1:18" s="144" customFormat="1" ht="13.5" customHeight="1" x14ac:dyDescent="0.25">
      <c r="A499" s="360"/>
      <c r="B499" s="569"/>
      <c r="C499" s="193"/>
      <c r="D499" s="126"/>
      <c r="E499" s="126"/>
      <c r="F499" s="171"/>
      <c r="G499" s="171"/>
      <c r="H499" s="198"/>
      <c r="I499" s="198"/>
      <c r="J499" s="133"/>
      <c r="K499" s="133"/>
      <c r="L499" s="133"/>
      <c r="M499" s="166"/>
      <c r="N499" s="205"/>
      <c r="O499" s="205"/>
      <c r="P499" s="205"/>
      <c r="Q499" s="205"/>
      <c r="R499" s="205"/>
    </row>
    <row r="500" spans="1:18" s="144" customFormat="1" ht="13.5" customHeight="1" x14ac:dyDescent="0.25">
      <c r="A500" s="190"/>
      <c r="B500" s="551"/>
      <c r="C500" s="193"/>
      <c r="D500" s="126"/>
      <c r="E500" s="126"/>
      <c r="F500" s="171"/>
      <c r="G500" s="171"/>
      <c r="H500" s="198"/>
      <c r="I500" s="198"/>
      <c r="J500" s="133"/>
      <c r="K500" s="133"/>
      <c r="L500" s="133"/>
      <c r="M500" s="171"/>
      <c r="N500" s="202"/>
      <c r="O500" s="202"/>
      <c r="P500" s="202"/>
      <c r="Q500" s="202"/>
      <c r="R500" s="202"/>
    </row>
    <row r="501" spans="1:18" s="447" customFormat="1" ht="13.5" customHeight="1" x14ac:dyDescent="0.25">
      <c r="A501" s="568"/>
      <c r="B501" s="569"/>
      <c r="C501" s="193"/>
      <c r="D501" s="126"/>
      <c r="E501" s="126"/>
      <c r="F501" s="171"/>
      <c r="G501" s="171"/>
      <c r="H501" s="198"/>
      <c r="I501" s="198"/>
      <c r="J501" s="133"/>
      <c r="K501" s="133"/>
      <c r="L501" s="133"/>
      <c r="M501" s="171"/>
      <c r="N501" s="202"/>
      <c r="O501" s="202"/>
      <c r="P501" s="202"/>
      <c r="Q501" s="202"/>
      <c r="R501" s="202"/>
    </row>
    <row r="502" spans="1:18" s="144" customFormat="1" ht="13.5" customHeight="1" x14ac:dyDescent="0.25">
      <c r="A502" s="568"/>
      <c r="B502" s="569"/>
      <c r="C502" s="193"/>
      <c r="D502" s="126"/>
      <c r="E502" s="126"/>
      <c r="F502" s="171"/>
      <c r="G502" s="171"/>
      <c r="H502" s="198"/>
      <c r="I502" s="198"/>
      <c r="J502" s="133"/>
      <c r="K502" s="133"/>
      <c r="L502" s="133"/>
      <c r="M502" s="171"/>
      <c r="N502" s="202"/>
      <c r="O502" s="202"/>
      <c r="P502" s="202"/>
      <c r="Q502" s="202"/>
      <c r="R502" s="202"/>
    </row>
    <row r="503" spans="1:18" s="144" customFormat="1" ht="13.5" customHeight="1" x14ac:dyDescent="0.25">
      <c r="A503" s="190"/>
      <c r="B503" s="569"/>
      <c r="C503" s="193"/>
      <c r="D503" s="126"/>
      <c r="E503" s="126"/>
      <c r="F503" s="171"/>
      <c r="G503" s="171"/>
      <c r="H503" s="198"/>
      <c r="I503" s="198"/>
      <c r="J503" s="133"/>
      <c r="K503" s="133"/>
      <c r="L503" s="133"/>
      <c r="M503" s="171"/>
      <c r="N503" s="202"/>
      <c r="O503" s="202"/>
      <c r="P503" s="202"/>
      <c r="Q503" s="202"/>
      <c r="R503" s="202"/>
    </row>
    <row r="504" spans="1:18" s="447" customFormat="1" ht="13.5" customHeight="1" x14ac:dyDescent="0.25">
      <c r="A504" s="96" t="s">
        <v>60</v>
      </c>
      <c r="B504" s="96"/>
      <c r="C504" s="206"/>
      <c r="D504" s="163"/>
      <c r="E504" s="207" t="s">
        <v>33</v>
      </c>
      <c r="F504" s="207"/>
      <c r="G504" s="207"/>
      <c r="H504" s="168"/>
      <c r="I504" s="185"/>
      <c r="J504" s="185"/>
      <c r="K504" s="185"/>
      <c r="L504" s="168"/>
      <c r="M504" s="208" t="s">
        <v>0</v>
      </c>
      <c r="N504" s="168"/>
      <c r="O504" s="168"/>
      <c r="P504" s="168"/>
      <c r="Q504" s="168"/>
      <c r="R504" s="168"/>
    </row>
    <row r="505" spans="1:18" s="144" customFormat="1" ht="13.5" customHeight="1" x14ac:dyDescent="0.25">
      <c r="A505" s="96" t="s">
        <v>61</v>
      </c>
      <c r="B505" s="96"/>
      <c r="C505" s="209"/>
      <c r="D505" s="96" t="s">
        <v>22</v>
      </c>
      <c r="E505" s="207"/>
      <c r="F505" s="207"/>
      <c r="G505" s="207"/>
      <c r="H505" s="168"/>
      <c r="I505" s="185"/>
      <c r="J505" s="185"/>
      <c r="K505" s="185"/>
      <c r="L505" s="168"/>
      <c r="M505" s="208"/>
      <c r="N505" s="168"/>
      <c r="O505" s="168"/>
      <c r="P505" s="168"/>
      <c r="Q505" s="168"/>
      <c r="R505" s="168"/>
    </row>
    <row r="506" spans="1:18" s="144" customFormat="1" ht="13.5" customHeight="1" x14ac:dyDescent="0.25">
      <c r="A506" s="96" t="s">
        <v>62</v>
      </c>
      <c r="B506" s="96"/>
      <c r="C506" s="209"/>
      <c r="D506" s="166" t="s">
        <v>22</v>
      </c>
      <c r="E506" s="207"/>
      <c r="F506" s="207"/>
      <c r="G506" s="207"/>
      <c r="H506" s="168"/>
      <c r="I506" s="185"/>
      <c r="J506" s="185"/>
      <c r="K506" s="185"/>
      <c r="L506" s="168"/>
      <c r="M506" s="208"/>
      <c r="N506" s="168"/>
      <c r="O506" s="168"/>
      <c r="P506" s="168"/>
      <c r="Q506" s="168"/>
      <c r="R506" s="168"/>
    </row>
    <row r="507" spans="1:18" s="144" customFormat="1" ht="13.5" customHeight="1" x14ac:dyDescent="0.25">
      <c r="A507" s="210"/>
      <c r="B507" s="211"/>
      <c r="C507" s="209"/>
      <c r="D507" s="166"/>
      <c r="E507" s="207"/>
      <c r="F507" s="207"/>
      <c r="G507" s="207"/>
      <c r="H507" s="168"/>
      <c r="I507" s="185"/>
      <c r="J507" s="185"/>
      <c r="K507" s="185"/>
      <c r="L507" s="168"/>
      <c r="M507" s="208"/>
      <c r="N507" s="168"/>
      <c r="O507" s="168"/>
      <c r="P507" s="168"/>
      <c r="Q507" s="168"/>
      <c r="R507" s="168"/>
    </row>
    <row r="508" spans="1:18" s="144" customFormat="1" ht="13.5" customHeight="1" x14ac:dyDescent="0.25">
      <c r="A508" s="210"/>
      <c r="B508" s="211"/>
      <c r="C508" s="209"/>
      <c r="D508" s="166"/>
      <c r="E508" s="207"/>
      <c r="F508" s="207"/>
      <c r="G508" s="207"/>
      <c r="H508" s="168"/>
      <c r="I508" s="185"/>
      <c r="J508" s="185"/>
      <c r="K508" s="185"/>
      <c r="L508" s="168"/>
      <c r="M508" s="208" t="s">
        <v>31</v>
      </c>
      <c r="N508" s="168"/>
      <c r="O508" s="168"/>
      <c r="P508" s="168"/>
      <c r="Q508" s="168"/>
      <c r="R508" s="168">
        <v>4057</v>
      </c>
    </row>
    <row r="509" spans="1:18" s="144" customFormat="1" ht="13.5" customHeight="1" x14ac:dyDescent="0.25">
      <c r="A509" s="210"/>
      <c r="B509" s="211"/>
      <c r="C509" s="209"/>
      <c r="D509" s="166"/>
      <c r="E509" s="207"/>
      <c r="F509" s="207"/>
      <c r="G509" s="207"/>
      <c r="H509" s="168"/>
      <c r="I509" s="185"/>
      <c r="J509" s="185"/>
      <c r="K509" s="185"/>
      <c r="L509" s="168"/>
      <c r="M509" s="208"/>
      <c r="N509" s="168"/>
      <c r="O509" s="168"/>
      <c r="P509" s="168"/>
      <c r="Q509" s="168"/>
      <c r="R509" s="168"/>
    </row>
    <row r="510" spans="1:18" s="448" customFormat="1" ht="13.5" customHeight="1" x14ac:dyDescent="0.25">
      <c r="A510" s="210"/>
      <c r="B510" s="211"/>
      <c r="C510" s="209" t="s">
        <v>22</v>
      </c>
      <c r="D510" s="212" t="s">
        <v>22</v>
      </c>
      <c r="E510" s="96"/>
      <c r="F510" s="207"/>
      <c r="G510" s="207"/>
      <c r="H510" s="168"/>
      <c r="I510" s="185"/>
      <c r="J510" s="185"/>
      <c r="K510" s="185"/>
      <c r="L510" s="168"/>
      <c r="M510" s="208"/>
      <c r="N510" s="168"/>
      <c r="O510" s="168"/>
      <c r="P510" s="168"/>
      <c r="Q510" s="168"/>
      <c r="R510" s="168"/>
    </row>
    <row r="511" spans="1:18" s="144" customFormat="1" ht="13.5" customHeight="1" x14ac:dyDescent="0.25">
      <c r="A511" s="96" t="s">
        <v>446</v>
      </c>
      <c r="B511" s="96"/>
      <c r="C511" s="209"/>
      <c r="D511" s="212"/>
      <c r="E511" s="96" t="s">
        <v>33</v>
      </c>
      <c r="F511" s="96"/>
      <c r="G511" s="96"/>
      <c r="H511" s="107"/>
      <c r="I511" s="200"/>
      <c r="J511" s="200"/>
      <c r="K511" s="200"/>
      <c r="L511" s="107"/>
      <c r="M511" s="106" t="s">
        <v>31</v>
      </c>
      <c r="N511" s="107"/>
      <c r="O511" s="107"/>
      <c r="P511" s="107"/>
      <c r="Q511" s="107"/>
      <c r="R511" s="168">
        <v>3702</v>
      </c>
    </row>
    <row r="512" spans="1:18" s="144" customFormat="1" ht="13.5" customHeight="1" x14ac:dyDescent="0.25">
      <c r="A512" s="213" t="s">
        <v>447</v>
      </c>
      <c r="B512" s="214"/>
      <c r="C512" s="209"/>
      <c r="D512" s="212" t="s">
        <v>22</v>
      </c>
      <c r="E512" s="163"/>
      <c r="F512" s="163"/>
      <c r="G512" s="163"/>
      <c r="H512" s="199"/>
      <c r="I512" s="198"/>
      <c r="J512" s="198"/>
      <c r="K512" s="198"/>
      <c r="L512" s="199"/>
      <c r="M512" s="215"/>
      <c r="N512" s="199"/>
      <c r="O512" s="198"/>
      <c r="P512" s="198"/>
      <c r="Q512" s="199"/>
      <c r="R512" s="199"/>
    </row>
    <row r="513" spans="1:19" s="144" customFormat="1" ht="13.5" customHeight="1" x14ac:dyDescent="0.25">
      <c r="A513" s="213"/>
      <c r="B513" s="214"/>
      <c r="C513" s="209"/>
      <c r="D513" s="212"/>
      <c r="E513" s="163"/>
      <c r="F513" s="163"/>
      <c r="G513" s="163"/>
      <c r="H513" s="199"/>
      <c r="I513" s="198"/>
      <c r="J513" s="198"/>
      <c r="K513" s="198"/>
      <c r="L513" s="199"/>
      <c r="M513" s="215"/>
      <c r="N513" s="199"/>
      <c r="O513" s="198"/>
      <c r="P513" s="198"/>
      <c r="Q513" s="199"/>
      <c r="R513" s="199"/>
    </row>
    <row r="514" spans="1:19" s="144" customFormat="1" ht="13.5" customHeight="1" x14ac:dyDescent="0.25">
      <c r="A514" s="689">
        <v>1</v>
      </c>
      <c r="B514" s="214" t="s">
        <v>448</v>
      </c>
      <c r="C514" s="209"/>
      <c r="D514" s="212" t="s">
        <v>451</v>
      </c>
      <c r="E514" s="96" t="s">
        <v>391</v>
      </c>
      <c r="F514" s="96"/>
      <c r="G514" s="96"/>
      <c r="H514" s="107"/>
      <c r="I514" s="200"/>
      <c r="J514" s="200"/>
      <c r="K514" s="200"/>
      <c r="L514" s="107"/>
      <c r="M514" s="106" t="s">
        <v>32</v>
      </c>
      <c r="N514" s="107"/>
      <c r="O514" s="107"/>
      <c r="P514" s="107"/>
      <c r="Q514" s="107"/>
      <c r="R514" s="168">
        <v>6200</v>
      </c>
      <c r="S514" s="216"/>
    </row>
    <row r="515" spans="1:19" s="144" customFormat="1" ht="13.5" customHeight="1" x14ac:dyDescent="0.25">
      <c r="A515" s="216"/>
      <c r="B515" s="217" t="s">
        <v>449</v>
      </c>
      <c r="C515" s="209"/>
      <c r="D515" s="212"/>
      <c r="F515" s="135"/>
      <c r="G515" s="135"/>
      <c r="H515" s="135"/>
      <c r="I515" s="135"/>
      <c r="J515" s="135"/>
      <c r="K515" s="135"/>
      <c r="L515" s="135"/>
      <c r="M515" s="135"/>
      <c r="N515" s="135"/>
      <c r="O515" s="135"/>
      <c r="P515" s="135"/>
      <c r="Q515" s="135"/>
      <c r="S515" s="216"/>
    </row>
    <row r="516" spans="1:19" s="144" customFormat="1" ht="13.5" customHeight="1" x14ac:dyDescent="0.25">
      <c r="A516" s="216"/>
      <c r="B516" s="217" t="s">
        <v>450</v>
      </c>
      <c r="C516" s="209"/>
      <c r="D516" s="212"/>
      <c r="E516" s="96"/>
      <c r="F516" s="96"/>
      <c r="G516" s="96"/>
      <c r="H516" s="107"/>
      <c r="I516" s="200"/>
      <c r="J516" s="200"/>
      <c r="K516" s="200"/>
      <c r="L516" s="107"/>
      <c r="M516" s="106"/>
      <c r="N516" s="107"/>
      <c r="O516" s="107"/>
      <c r="P516" s="107"/>
      <c r="Q516" s="107"/>
      <c r="R516" s="107"/>
      <c r="S516" s="163"/>
    </row>
    <row r="517" spans="1:19" s="144" customFormat="1" ht="13.5" customHeight="1" x14ac:dyDescent="0.25">
      <c r="A517" s="216"/>
      <c r="B517" s="217"/>
      <c r="C517" s="209"/>
      <c r="D517" s="212"/>
      <c r="E517" s="163"/>
      <c r="F517" s="96"/>
      <c r="G517" s="96"/>
      <c r="H517" s="107"/>
      <c r="I517" s="200"/>
      <c r="J517" s="200"/>
      <c r="K517" s="200"/>
      <c r="L517" s="435"/>
      <c r="M517" s="106"/>
      <c r="N517" s="107"/>
      <c r="O517" s="107"/>
      <c r="P517" s="107"/>
      <c r="Q517" s="107"/>
      <c r="R517" s="168"/>
      <c r="S517" s="163"/>
    </row>
    <row r="518" spans="1:19" s="144" customFormat="1" ht="13.5" customHeight="1" x14ac:dyDescent="0.25">
      <c r="A518" s="216"/>
      <c r="B518" s="217"/>
      <c r="C518" s="209"/>
      <c r="D518" s="212"/>
      <c r="E518" s="163"/>
      <c r="F518" s="163"/>
      <c r="G518" s="163"/>
      <c r="H518" s="199"/>
      <c r="I518" s="198"/>
      <c r="J518" s="198"/>
      <c r="K518" s="198"/>
      <c r="L518" s="421"/>
      <c r="M518" s="218"/>
      <c r="N518" s="199"/>
      <c r="O518" s="198"/>
      <c r="P518" s="198"/>
      <c r="Q518" s="199"/>
      <c r="R518" s="134"/>
      <c r="S518" s="163"/>
    </row>
    <row r="519" spans="1:19" s="144" customFormat="1" ht="13.5" customHeight="1" x14ac:dyDescent="0.25">
      <c r="A519" s="672">
        <v>2</v>
      </c>
      <c r="B519" s="217" t="s">
        <v>452</v>
      </c>
      <c r="C519" s="209"/>
      <c r="D519" s="212"/>
      <c r="E519" s="96" t="s">
        <v>33</v>
      </c>
      <c r="F519" s="163"/>
      <c r="G519" s="163"/>
      <c r="H519" s="199"/>
      <c r="I519" s="198"/>
      <c r="J519" s="198"/>
      <c r="K519" s="198"/>
      <c r="L519" s="134"/>
      <c r="M519" s="106" t="s">
        <v>31</v>
      </c>
      <c r="N519" s="199"/>
      <c r="O519" s="199"/>
      <c r="P519" s="199"/>
      <c r="Q519" s="199"/>
      <c r="R519" s="199">
        <v>1885</v>
      </c>
      <c r="S519" s="163"/>
    </row>
    <row r="520" spans="1:19" s="144" customFormat="1" ht="13.5" customHeight="1" x14ac:dyDescent="0.25">
      <c r="A520" s="216"/>
      <c r="B520" s="217"/>
      <c r="C520" s="209"/>
      <c r="D520" s="212"/>
      <c r="E520" s="163"/>
      <c r="F520" s="96"/>
      <c r="G520" s="96"/>
      <c r="H520" s="199"/>
      <c r="I520" s="198"/>
      <c r="J520" s="198"/>
      <c r="K520" s="198"/>
      <c r="L520" s="199"/>
      <c r="M520" s="218"/>
      <c r="N520" s="199"/>
      <c r="O520" s="199"/>
      <c r="P520" s="199"/>
      <c r="Q520" s="199"/>
      <c r="R520" s="199"/>
      <c r="S520" s="163"/>
    </row>
    <row r="521" spans="1:19" s="144" customFormat="1" ht="13.5" customHeight="1" x14ac:dyDescent="0.25">
      <c r="A521" s="216"/>
      <c r="B521" s="217"/>
      <c r="C521" s="209"/>
      <c r="D521" s="212"/>
      <c r="E521" s="163"/>
      <c r="F521" s="96"/>
      <c r="G521" s="96"/>
      <c r="H521" s="199"/>
      <c r="I521" s="198"/>
      <c r="J521" s="198"/>
      <c r="K521" s="198"/>
      <c r="L521" s="199"/>
      <c r="M521" s="106"/>
      <c r="N521" s="199"/>
      <c r="O521" s="199"/>
      <c r="P521" s="199"/>
      <c r="Q521" s="199"/>
      <c r="R521" s="199"/>
      <c r="S521" s="163"/>
    </row>
    <row r="522" spans="1:19" s="144" customFormat="1" ht="13.5" customHeight="1" x14ac:dyDescent="0.25">
      <c r="A522" s="216"/>
      <c r="B522" s="214" t="s">
        <v>453</v>
      </c>
      <c r="C522" s="209"/>
      <c r="D522" s="212"/>
      <c r="E522" s="96" t="s">
        <v>33</v>
      </c>
      <c r="F522" s="96"/>
      <c r="G522" s="96"/>
      <c r="H522" s="199"/>
      <c r="I522" s="198"/>
      <c r="J522" s="198"/>
      <c r="K522" s="198"/>
      <c r="L522" s="134"/>
      <c r="M522" s="106" t="s">
        <v>31</v>
      </c>
      <c r="N522" s="199">
        <f>N525+N530+N534</f>
        <v>443</v>
      </c>
      <c r="O522" s="199">
        <f t="shared" ref="O522:Q522" si="27">O525+O530+O534</f>
        <v>443</v>
      </c>
      <c r="P522" s="199">
        <f t="shared" si="27"/>
        <v>243</v>
      </c>
      <c r="Q522" s="199">
        <f t="shared" si="27"/>
        <v>243</v>
      </c>
      <c r="R522" s="107">
        <v>618</v>
      </c>
      <c r="S522" s="163"/>
    </row>
    <row r="523" spans="1:19" s="144" customFormat="1" ht="13.5" customHeight="1" x14ac:dyDescent="0.25">
      <c r="A523" s="216"/>
      <c r="B523" s="217"/>
      <c r="C523" s="209"/>
      <c r="D523" s="212"/>
      <c r="E523" s="96"/>
      <c r="F523" s="96"/>
      <c r="G523" s="96"/>
      <c r="H523" s="199"/>
      <c r="I523" s="198"/>
      <c r="J523" s="198"/>
      <c r="K523" s="198"/>
      <c r="L523" s="134"/>
      <c r="M523" s="106"/>
      <c r="N523" s="199"/>
      <c r="O523" s="199"/>
      <c r="P523" s="199"/>
      <c r="Q523" s="199"/>
      <c r="R523" s="199"/>
      <c r="S523" s="163"/>
    </row>
    <row r="524" spans="1:19" s="144" customFormat="1" ht="13.5" customHeight="1" x14ac:dyDescent="0.25">
      <c r="A524" s="216"/>
      <c r="B524" s="217"/>
      <c r="C524" s="209"/>
      <c r="D524" s="212"/>
      <c r="E524" s="163"/>
      <c r="F524" s="96"/>
      <c r="G524" s="96"/>
      <c r="H524" s="199"/>
      <c r="I524" s="198"/>
      <c r="J524" s="198"/>
      <c r="K524" s="198"/>
      <c r="L524" s="199"/>
      <c r="M524" s="106"/>
      <c r="N524" s="199"/>
      <c r="O524" s="199"/>
      <c r="P524" s="199"/>
      <c r="Q524" s="199"/>
      <c r="R524" s="199"/>
      <c r="S524" s="163"/>
    </row>
    <row r="525" spans="1:19" s="144" customFormat="1" ht="13.5" customHeight="1" x14ac:dyDescent="0.25">
      <c r="A525" s="216"/>
      <c r="B525" s="622" t="s">
        <v>457</v>
      </c>
      <c r="C525" s="209"/>
      <c r="D525" s="212"/>
      <c r="E525" s="96" t="s">
        <v>33</v>
      </c>
      <c r="F525" s="96"/>
      <c r="G525" s="96"/>
      <c r="H525" s="199"/>
      <c r="I525" s="198"/>
      <c r="J525" s="198"/>
      <c r="K525" s="198"/>
      <c r="L525" s="199"/>
      <c r="M525" s="106" t="s">
        <v>31</v>
      </c>
      <c r="N525" s="199">
        <v>118</v>
      </c>
      <c r="O525" s="199">
        <v>118</v>
      </c>
      <c r="P525" s="199">
        <v>118</v>
      </c>
      <c r="Q525" s="199">
        <v>118</v>
      </c>
      <c r="R525" s="107">
        <v>118</v>
      </c>
      <c r="S525" s="163"/>
    </row>
    <row r="526" spans="1:19" s="144" customFormat="1" ht="13.5" customHeight="1" x14ac:dyDescent="0.25">
      <c r="A526" s="216"/>
      <c r="B526" s="217" t="s">
        <v>454</v>
      </c>
      <c r="C526" s="209"/>
      <c r="D526" s="212"/>
      <c r="E526" s="163"/>
      <c r="F526" s="96"/>
      <c r="G526" s="96"/>
      <c r="H526" s="199"/>
      <c r="I526" s="198"/>
      <c r="J526" s="198"/>
      <c r="K526" s="198"/>
      <c r="L526" s="199"/>
      <c r="M526" s="106"/>
      <c r="N526" s="199"/>
      <c r="O526" s="199"/>
      <c r="P526" s="199"/>
      <c r="Q526" s="199"/>
      <c r="R526" s="199"/>
      <c r="S526" s="163"/>
    </row>
    <row r="527" spans="1:19" s="144" customFormat="1" ht="13.5" customHeight="1" x14ac:dyDescent="0.25">
      <c r="A527" s="216"/>
      <c r="B527" s="217" t="s">
        <v>455</v>
      </c>
      <c r="C527" s="209"/>
      <c r="D527" s="212"/>
      <c r="E527" s="163"/>
      <c r="F527" s="96"/>
      <c r="G527" s="96"/>
      <c r="H527" s="199"/>
      <c r="I527" s="198"/>
      <c r="J527" s="198"/>
      <c r="K527" s="198"/>
      <c r="L527" s="199"/>
      <c r="M527" s="106"/>
      <c r="N527" s="199"/>
      <c r="O527" s="199"/>
      <c r="P527" s="199"/>
      <c r="Q527" s="199"/>
      <c r="R527" s="199"/>
      <c r="S527" s="163"/>
    </row>
    <row r="528" spans="1:19" s="144" customFormat="1" ht="13.5" customHeight="1" x14ac:dyDescent="0.25">
      <c r="A528" s="216"/>
      <c r="B528" s="217"/>
      <c r="C528" s="209"/>
      <c r="D528" s="212"/>
      <c r="E528" s="163"/>
      <c r="F528" s="96"/>
      <c r="G528" s="96"/>
      <c r="H528" s="199"/>
      <c r="I528" s="198"/>
      <c r="J528" s="198"/>
      <c r="K528" s="198"/>
      <c r="L528" s="199"/>
      <c r="M528" s="106"/>
      <c r="N528" s="199"/>
      <c r="O528" s="199"/>
      <c r="P528" s="199"/>
      <c r="Q528" s="199"/>
      <c r="R528" s="199"/>
      <c r="S528" s="163"/>
    </row>
    <row r="529" spans="1:19" s="144" customFormat="1" ht="13.5" customHeight="1" x14ac:dyDescent="0.25">
      <c r="A529" s="216"/>
      <c r="B529" s="217"/>
      <c r="C529" s="209"/>
      <c r="D529" s="212"/>
      <c r="E529" s="163"/>
      <c r="F529" s="96"/>
      <c r="G529" s="96"/>
      <c r="H529" s="199"/>
      <c r="I529" s="198"/>
      <c r="J529" s="198"/>
      <c r="K529" s="198"/>
      <c r="L529" s="199"/>
      <c r="M529" s="106"/>
      <c r="N529" s="199"/>
      <c r="O529" s="199"/>
      <c r="P529" s="199"/>
      <c r="Q529" s="199"/>
      <c r="R529" s="199"/>
      <c r="S529" s="163"/>
    </row>
    <row r="530" spans="1:19" s="144" customFormat="1" ht="13.5" customHeight="1" x14ac:dyDescent="0.25">
      <c r="A530" s="216"/>
      <c r="B530" s="622" t="s">
        <v>456</v>
      </c>
      <c r="C530" s="209"/>
      <c r="D530" s="212"/>
      <c r="E530" s="96" t="s">
        <v>33</v>
      </c>
      <c r="F530" s="96"/>
      <c r="G530" s="96"/>
      <c r="H530" s="199"/>
      <c r="I530" s="198"/>
      <c r="J530" s="198"/>
      <c r="K530" s="198"/>
      <c r="L530" s="199"/>
      <c r="M530" s="106" t="s">
        <v>31</v>
      </c>
      <c r="N530" s="199">
        <v>125</v>
      </c>
      <c r="O530" s="199">
        <v>125</v>
      </c>
      <c r="P530" s="199">
        <v>125</v>
      </c>
      <c r="Q530" s="199">
        <v>125</v>
      </c>
      <c r="R530" s="107">
        <v>500</v>
      </c>
      <c r="S530" s="163"/>
    </row>
    <row r="531" spans="1:19" s="144" customFormat="1" ht="13.5" customHeight="1" x14ac:dyDescent="0.25">
      <c r="A531" s="216"/>
      <c r="B531" s="217" t="s">
        <v>551</v>
      </c>
      <c r="C531" s="209"/>
      <c r="D531" s="212"/>
      <c r="E531" s="163"/>
      <c r="F531" s="96"/>
      <c r="G531" s="96"/>
      <c r="H531" s="199"/>
      <c r="I531" s="198"/>
      <c r="J531" s="198"/>
      <c r="K531" s="198"/>
      <c r="L531" s="199"/>
      <c r="M531" s="218"/>
      <c r="N531" s="199"/>
      <c r="O531" s="199"/>
      <c r="P531" s="199"/>
      <c r="Q531" s="199"/>
      <c r="R531" s="199"/>
      <c r="S531" s="163"/>
    </row>
    <row r="532" spans="1:19" s="144" customFormat="1" ht="13.5" customHeight="1" x14ac:dyDescent="0.25">
      <c r="A532" s="216"/>
      <c r="B532" s="217" t="s">
        <v>550</v>
      </c>
      <c r="C532" s="209"/>
      <c r="D532" s="212"/>
      <c r="E532" s="163"/>
      <c r="F532" s="96"/>
      <c r="G532" s="96"/>
      <c r="H532" s="199"/>
      <c r="I532" s="198"/>
      <c r="J532" s="198"/>
      <c r="K532" s="198"/>
      <c r="L532" s="199"/>
      <c r="M532" s="218"/>
      <c r="N532" s="199"/>
      <c r="O532" s="199"/>
      <c r="P532" s="199"/>
      <c r="Q532" s="199"/>
      <c r="R532" s="199"/>
      <c r="S532" s="163"/>
    </row>
    <row r="533" spans="1:19" s="144" customFormat="1" ht="13.5" customHeight="1" x14ac:dyDescent="0.25">
      <c r="A533" s="216"/>
      <c r="B533" s="217"/>
      <c r="C533" s="209"/>
      <c r="D533" s="212"/>
      <c r="E533" s="163"/>
      <c r="F533" s="96"/>
      <c r="G533" s="96"/>
      <c r="H533" s="199"/>
      <c r="I533" s="198"/>
      <c r="J533" s="198"/>
      <c r="K533" s="198"/>
      <c r="L533" s="199"/>
      <c r="M533" s="218"/>
      <c r="N533" s="199"/>
      <c r="O533" s="199"/>
      <c r="P533" s="199"/>
      <c r="Q533" s="199"/>
      <c r="R533" s="199"/>
      <c r="S533" s="163" t="s">
        <v>214</v>
      </c>
    </row>
    <row r="534" spans="1:19" s="144" customFormat="1" ht="13.5" customHeight="1" x14ac:dyDescent="0.25">
      <c r="A534" s="216"/>
      <c r="B534" s="214" t="s">
        <v>458</v>
      </c>
      <c r="C534" s="209"/>
      <c r="D534" s="212"/>
      <c r="E534" s="96" t="s">
        <v>33</v>
      </c>
      <c r="F534" s="96"/>
      <c r="G534" s="96"/>
      <c r="H534" s="199"/>
      <c r="I534" s="198"/>
      <c r="J534" s="198"/>
      <c r="K534" s="198"/>
      <c r="L534" s="199"/>
      <c r="M534" s="218"/>
      <c r="N534" s="199">
        <v>200</v>
      </c>
      <c r="O534" s="199">
        <v>200</v>
      </c>
      <c r="P534" s="199"/>
      <c r="Q534" s="199"/>
      <c r="R534" s="199">
        <v>400</v>
      </c>
      <c r="S534" s="466"/>
    </row>
    <row r="535" spans="1:19" s="144" customFormat="1" ht="13.5" customHeight="1" x14ac:dyDescent="0.25">
      <c r="A535" s="216"/>
      <c r="B535" s="217" t="s">
        <v>459</v>
      </c>
      <c r="C535" s="209"/>
      <c r="D535" s="212"/>
      <c r="E535" s="163"/>
      <c r="F535" s="96"/>
      <c r="G535" s="96"/>
      <c r="H535" s="199"/>
      <c r="I535" s="198"/>
      <c r="J535" s="198"/>
      <c r="K535" s="198"/>
      <c r="L535" s="199"/>
      <c r="M535" s="218"/>
      <c r="N535" s="199"/>
      <c r="O535" s="199"/>
      <c r="P535" s="199"/>
      <c r="Q535" s="199"/>
      <c r="R535" s="199"/>
      <c r="S535" s="466"/>
    </row>
    <row r="536" spans="1:19" s="144" customFormat="1" ht="13.5" customHeight="1" x14ac:dyDescent="0.25">
      <c r="A536" s="216"/>
      <c r="B536" s="217" t="s">
        <v>460</v>
      </c>
      <c r="C536" s="209"/>
      <c r="D536" s="212"/>
      <c r="E536" s="163" t="s">
        <v>284</v>
      </c>
      <c r="F536" s="96"/>
      <c r="G536" s="96"/>
      <c r="H536" s="199"/>
      <c r="I536" s="198"/>
      <c r="J536" s="198"/>
      <c r="K536" s="198"/>
      <c r="L536" s="199"/>
      <c r="M536" s="218" t="s">
        <v>31</v>
      </c>
      <c r="N536" s="199">
        <v>100</v>
      </c>
      <c r="O536" s="199">
        <v>100</v>
      </c>
      <c r="P536" s="199"/>
      <c r="Q536" s="199"/>
      <c r="R536" s="199">
        <v>200</v>
      </c>
      <c r="S536" s="466"/>
    </row>
    <row r="537" spans="1:19" s="144" customFormat="1" ht="13.5" customHeight="1" x14ac:dyDescent="0.25">
      <c r="A537" s="216"/>
      <c r="B537" s="217"/>
      <c r="C537" s="209"/>
      <c r="D537" s="212"/>
      <c r="E537" s="163" t="s">
        <v>283</v>
      </c>
      <c r="F537" s="96"/>
      <c r="G537" s="96"/>
      <c r="H537" s="199"/>
      <c r="I537" s="198"/>
      <c r="J537" s="198"/>
      <c r="K537" s="198"/>
      <c r="L537" s="199"/>
      <c r="M537" s="218" t="s">
        <v>31</v>
      </c>
      <c r="N537" s="199">
        <v>100</v>
      </c>
      <c r="O537" s="199">
        <v>100</v>
      </c>
      <c r="P537" s="199"/>
      <c r="Q537" s="199"/>
      <c r="R537" s="199">
        <v>200</v>
      </c>
      <c r="S537" s="466"/>
    </row>
    <row r="538" spans="1:19" s="144" customFormat="1" ht="13.5" customHeight="1" x14ac:dyDescent="0.25">
      <c r="A538" s="216"/>
      <c r="B538" s="217"/>
      <c r="C538" s="209"/>
      <c r="D538" s="212"/>
      <c r="E538" s="163"/>
      <c r="F538" s="96"/>
      <c r="G538" s="96"/>
      <c r="H538" s="199"/>
      <c r="I538" s="198"/>
      <c r="J538" s="198"/>
      <c r="K538" s="198"/>
      <c r="L538" s="199"/>
      <c r="M538" s="218"/>
      <c r="N538" s="199"/>
      <c r="O538" s="199"/>
      <c r="P538" s="199"/>
      <c r="Q538" s="199"/>
      <c r="R538" s="199"/>
      <c r="S538" s="466"/>
    </row>
    <row r="539" spans="1:19" s="144" customFormat="1" ht="13.5" customHeight="1" x14ac:dyDescent="0.25">
      <c r="A539" s="216"/>
      <c r="B539" s="214" t="s">
        <v>461</v>
      </c>
      <c r="C539" s="209"/>
      <c r="D539" s="212"/>
      <c r="E539" s="96" t="s">
        <v>33</v>
      </c>
      <c r="F539" s="96"/>
      <c r="G539" s="96"/>
      <c r="H539" s="199"/>
      <c r="I539" s="198"/>
      <c r="J539" s="198"/>
      <c r="K539" s="198"/>
      <c r="L539" s="199"/>
      <c r="M539" s="218"/>
      <c r="N539" s="199"/>
      <c r="O539" s="199"/>
      <c r="P539" s="199"/>
      <c r="Q539" s="199"/>
      <c r="R539" s="199"/>
      <c r="S539" s="466"/>
    </row>
    <row r="540" spans="1:19" s="144" customFormat="1" ht="13.5" customHeight="1" x14ac:dyDescent="0.25">
      <c r="A540" s="216"/>
      <c r="B540" s="214" t="s">
        <v>462</v>
      </c>
      <c r="C540" s="209"/>
      <c r="D540" s="212"/>
      <c r="E540" s="163"/>
      <c r="F540" s="96"/>
      <c r="G540" s="96"/>
      <c r="H540" s="199"/>
      <c r="I540" s="198"/>
      <c r="J540" s="198"/>
      <c r="K540" s="198"/>
      <c r="L540" s="199"/>
      <c r="M540" s="218"/>
      <c r="N540" s="199"/>
      <c r="O540" s="199"/>
      <c r="P540" s="199"/>
      <c r="Q540" s="199"/>
      <c r="R540" s="199"/>
      <c r="S540" s="466"/>
    </row>
    <row r="541" spans="1:19" s="144" customFormat="1" ht="13.5" customHeight="1" x14ac:dyDescent="0.25">
      <c r="A541" s="216"/>
      <c r="B541" s="217" t="s">
        <v>463</v>
      </c>
      <c r="C541" s="209"/>
      <c r="D541" s="212"/>
      <c r="E541" s="163" t="s">
        <v>284</v>
      </c>
      <c r="F541" s="96"/>
      <c r="G541" s="96"/>
      <c r="H541" s="199"/>
      <c r="I541" s="198"/>
      <c r="J541" s="198"/>
      <c r="K541" s="198"/>
      <c r="L541" s="199"/>
      <c r="M541" s="106" t="s">
        <v>31</v>
      </c>
      <c r="N541" s="199">
        <v>50</v>
      </c>
      <c r="O541" s="199">
        <v>50</v>
      </c>
      <c r="P541" s="199">
        <v>50</v>
      </c>
      <c r="Q541" s="199">
        <v>50</v>
      </c>
      <c r="R541" s="199">
        <v>200</v>
      </c>
      <c r="S541" s="466"/>
    </row>
    <row r="542" spans="1:19" s="144" customFormat="1" ht="13.5" customHeight="1" x14ac:dyDescent="0.25">
      <c r="A542" s="216"/>
      <c r="B542" s="217"/>
      <c r="C542" s="209"/>
      <c r="D542" s="212"/>
      <c r="E542" s="163" t="s">
        <v>283</v>
      </c>
      <c r="F542" s="96"/>
      <c r="G542" s="96"/>
      <c r="H542" s="199"/>
      <c r="I542" s="198"/>
      <c r="J542" s="198"/>
      <c r="K542" s="198"/>
      <c r="L542" s="199"/>
      <c r="M542" s="106" t="s">
        <v>31</v>
      </c>
      <c r="N542" s="199">
        <v>50</v>
      </c>
      <c r="O542" s="199">
        <v>50</v>
      </c>
      <c r="P542" s="199">
        <v>50</v>
      </c>
      <c r="Q542" s="199">
        <v>50</v>
      </c>
      <c r="R542" s="199">
        <v>200</v>
      </c>
      <c r="S542" s="466"/>
    </row>
    <row r="543" spans="1:19" s="144" customFormat="1" ht="13.5" customHeight="1" x14ac:dyDescent="0.25">
      <c r="A543" s="216"/>
      <c r="B543" s="217"/>
      <c r="C543" s="209"/>
      <c r="D543" s="212"/>
      <c r="E543" s="163"/>
      <c r="F543" s="96"/>
      <c r="G543" s="96"/>
      <c r="H543" s="199"/>
      <c r="I543" s="198"/>
      <c r="J543" s="198"/>
      <c r="K543" s="198"/>
      <c r="L543" s="199"/>
      <c r="M543" s="106"/>
      <c r="N543" s="199"/>
      <c r="O543" s="199"/>
      <c r="P543" s="199"/>
      <c r="Q543" s="199"/>
      <c r="R543" s="199"/>
      <c r="S543" s="466"/>
    </row>
    <row r="544" spans="1:19" s="144" customFormat="1" ht="13.5" customHeight="1" x14ac:dyDescent="0.25">
      <c r="A544" s="216"/>
      <c r="B544" s="214" t="s">
        <v>464</v>
      </c>
      <c r="C544" s="209"/>
      <c r="D544" s="212"/>
      <c r="E544" s="96" t="s">
        <v>33</v>
      </c>
      <c r="F544" s="96"/>
      <c r="G544" s="96"/>
      <c r="H544" s="199"/>
      <c r="I544" s="198"/>
      <c r="J544" s="198"/>
      <c r="K544" s="198"/>
      <c r="L544" s="199"/>
      <c r="M544" s="106"/>
      <c r="N544" s="199"/>
      <c r="O544" s="199"/>
      <c r="P544" s="199"/>
      <c r="Q544" s="199"/>
      <c r="R544" s="199"/>
      <c r="S544" s="466"/>
    </row>
    <row r="545" spans="1:19" s="144" customFormat="1" ht="13.5" customHeight="1" x14ac:dyDescent="0.25">
      <c r="A545" s="216"/>
      <c r="B545" s="217" t="s">
        <v>463</v>
      </c>
      <c r="C545" s="209"/>
      <c r="D545" s="212"/>
      <c r="E545" s="163"/>
      <c r="F545" s="96"/>
      <c r="G545" s="96"/>
      <c r="H545" s="199"/>
      <c r="I545" s="198"/>
      <c r="J545" s="198"/>
      <c r="K545" s="198"/>
      <c r="L545" s="199"/>
      <c r="M545" s="106"/>
      <c r="N545" s="199"/>
      <c r="O545" s="199"/>
      <c r="P545" s="199"/>
      <c r="Q545" s="199"/>
      <c r="R545" s="199"/>
      <c r="S545" s="466"/>
    </row>
    <row r="546" spans="1:19" s="144" customFormat="1" ht="13.5" customHeight="1" x14ac:dyDescent="0.25">
      <c r="A546" s="216"/>
      <c r="B546" s="217"/>
      <c r="C546" s="209"/>
      <c r="D546" s="212"/>
      <c r="E546" s="163" t="s">
        <v>284</v>
      </c>
      <c r="F546" s="96"/>
      <c r="G546" s="96"/>
      <c r="H546" s="199"/>
      <c r="I546" s="198"/>
      <c r="J546" s="198"/>
      <c r="K546" s="198"/>
      <c r="L546" s="199"/>
      <c r="M546" s="106" t="s">
        <v>31</v>
      </c>
      <c r="N546" s="199"/>
      <c r="O546" s="199">
        <v>24</v>
      </c>
      <c r="P546" s="199">
        <v>25</v>
      </c>
      <c r="Q546" s="199"/>
      <c r="R546" s="199">
        <v>47</v>
      </c>
      <c r="S546" s="466"/>
    </row>
    <row r="547" spans="1:19" s="144" customFormat="1" ht="13.5" customHeight="1" x14ac:dyDescent="0.25">
      <c r="A547" s="216"/>
      <c r="B547" s="217"/>
      <c r="C547" s="209"/>
      <c r="D547" s="212"/>
      <c r="E547" s="163" t="s">
        <v>283</v>
      </c>
      <c r="F547" s="96"/>
      <c r="G547" s="96"/>
      <c r="H547" s="199"/>
      <c r="I547" s="198"/>
      <c r="J547" s="198"/>
      <c r="K547" s="198"/>
      <c r="L547" s="199"/>
      <c r="M547" s="106" t="s">
        <v>31</v>
      </c>
      <c r="N547" s="199"/>
      <c r="O547" s="199">
        <v>135</v>
      </c>
      <c r="P547" s="199">
        <v>135</v>
      </c>
      <c r="Q547" s="199"/>
      <c r="R547" s="199">
        <v>270</v>
      </c>
      <c r="S547" s="466"/>
    </row>
    <row r="548" spans="1:19" s="144" customFormat="1" ht="13.5" customHeight="1" x14ac:dyDescent="0.25">
      <c r="A548" s="216"/>
      <c r="B548" s="217"/>
      <c r="C548" s="209"/>
      <c r="D548" s="212"/>
      <c r="E548" s="163"/>
      <c r="F548" s="96"/>
      <c r="G548" s="96"/>
      <c r="H548" s="199"/>
      <c r="I548" s="198"/>
      <c r="J548" s="198"/>
      <c r="K548" s="198"/>
      <c r="L548" s="199"/>
      <c r="M548" s="106"/>
      <c r="N548" s="199"/>
      <c r="O548" s="199"/>
      <c r="P548" s="199"/>
      <c r="Q548" s="199"/>
      <c r="R548" s="199"/>
      <c r="S548" s="466"/>
    </row>
    <row r="549" spans="1:19" s="144" customFormat="1" ht="13.5" customHeight="1" x14ac:dyDescent="0.25">
      <c r="A549" s="216"/>
      <c r="B549" s="214" t="s">
        <v>465</v>
      </c>
      <c r="C549" s="209"/>
      <c r="D549" s="212"/>
      <c r="E549" s="96" t="s">
        <v>33</v>
      </c>
      <c r="F549" s="96"/>
      <c r="G549" s="96"/>
      <c r="H549" s="199"/>
      <c r="I549" s="198"/>
      <c r="J549" s="198"/>
      <c r="K549" s="198"/>
      <c r="L549" s="199"/>
      <c r="M549" s="106"/>
      <c r="N549" s="199"/>
      <c r="O549" s="199"/>
      <c r="P549" s="199"/>
      <c r="Q549" s="199"/>
      <c r="R549" s="199"/>
      <c r="S549" s="466"/>
    </row>
    <row r="550" spans="1:19" s="144" customFormat="1" ht="13.5" customHeight="1" x14ac:dyDescent="0.25">
      <c r="A550" s="216"/>
      <c r="B550" s="217" t="s">
        <v>463</v>
      </c>
      <c r="C550" s="209"/>
      <c r="D550" s="212"/>
      <c r="E550" s="163"/>
      <c r="F550" s="96"/>
      <c r="G550" s="96"/>
      <c r="H550" s="199"/>
      <c r="I550" s="198"/>
      <c r="J550" s="198"/>
      <c r="K550" s="198"/>
      <c r="L550" s="199"/>
      <c r="M550" s="106"/>
      <c r="N550" s="199"/>
      <c r="O550" s="199"/>
      <c r="P550" s="199"/>
      <c r="Q550" s="199"/>
      <c r="R550" s="199"/>
      <c r="S550" s="466"/>
    </row>
    <row r="551" spans="1:19" s="144" customFormat="1" ht="13.5" customHeight="1" x14ac:dyDescent="0.25">
      <c r="A551" s="216"/>
      <c r="B551" s="217"/>
      <c r="C551" s="209"/>
      <c r="D551" s="212"/>
      <c r="E551" s="163" t="s">
        <v>284</v>
      </c>
      <c r="F551" s="96"/>
      <c r="G551" s="96"/>
      <c r="H551" s="199"/>
      <c r="I551" s="198"/>
      <c r="J551" s="198"/>
      <c r="K551" s="198"/>
      <c r="L551" s="199"/>
      <c r="M551" s="106" t="s">
        <v>31</v>
      </c>
      <c r="N551" s="199">
        <v>19</v>
      </c>
      <c r="O551" s="199">
        <v>18</v>
      </c>
      <c r="P551" s="199">
        <v>19</v>
      </c>
      <c r="Q551" s="199">
        <v>19</v>
      </c>
      <c r="R551" s="199">
        <v>75</v>
      </c>
      <c r="S551" s="466"/>
    </row>
    <row r="552" spans="1:19" s="144" customFormat="1" ht="13.5" customHeight="1" x14ac:dyDescent="0.25">
      <c r="A552" s="216"/>
      <c r="B552" s="217"/>
      <c r="C552" s="209"/>
      <c r="D552" s="212"/>
      <c r="E552" s="163" t="s">
        <v>283</v>
      </c>
      <c r="F552" s="96"/>
      <c r="G552" s="96"/>
      <c r="H552" s="199"/>
      <c r="I552" s="198"/>
      <c r="J552" s="198"/>
      <c r="K552" s="198"/>
      <c r="L552" s="199"/>
      <c r="M552" s="106" t="s">
        <v>31</v>
      </c>
      <c r="N552" s="199">
        <v>19</v>
      </c>
      <c r="O552" s="199">
        <v>18</v>
      </c>
      <c r="P552" s="199">
        <v>19</v>
      </c>
      <c r="Q552" s="199">
        <v>19</v>
      </c>
      <c r="R552" s="199">
        <v>75</v>
      </c>
      <c r="S552" s="466"/>
    </row>
    <row r="553" spans="1:19" s="144" customFormat="1" ht="13.5" customHeight="1" x14ac:dyDescent="0.25">
      <c r="A553" s="216"/>
      <c r="B553" s="217"/>
      <c r="C553" s="209"/>
      <c r="D553" s="212"/>
      <c r="E553" s="163"/>
      <c r="F553" s="96"/>
      <c r="G553" s="96"/>
      <c r="H553" s="199"/>
      <c r="I553" s="198"/>
      <c r="J553" s="198"/>
      <c r="K553" s="198"/>
      <c r="L553" s="199"/>
      <c r="M553" s="218"/>
      <c r="N553" s="199"/>
      <c r="O553" s="199"/>
      <c r="P553" s="199"/>
      <c r="Q553" s="199"/>
      <c r="R553" s="199"/>
      <c r="S553" s="466"/>
    </row>
    <row r="554" spans="1:19" s="144" customFormat="1" ht="13.5" customHeight="1" x14ac:dyDescent="0.25">
      <c r="A554" s="672">
        <v>2</v>
      </c>
      <c r="B554" s="217" t="s">
        <v>466</v>
      </c>
      <c r="C554" s="209"/>
      <c r="D554" s="212" t="s">
        <v>467</v>
      </c>
      <c r="E554" s="96" t="s">
        <v>33</v>
      </c>
      <c r="F554" s="96"/>
      <c r="G554" s="96"/>
      <c r="H554" s="199">
        <v>2</v>
      </c>
      <c r="I554" s="198">
        <v>2</v>
      </c>
      <c r="J554" s="198">
        <v>2</v>
      </c>
      <c r="K554" s="198">
        <v>2</v>
      </c>
      <c r="L554" s="107">
        <v>8</v>
      </c>
      <c r="M554" s="106" t="s">
        <v>31</v>
      </c>
      <c r="N554" s="107">
        <v>46</v>
      </c>
      <c r="O554" s="107">
        <v>46</v>
      </c>
      <c r="P554" s="107">
        <v>47</v>
      </c>
      <c r="Q554" s="107">
        <v>46</v>
      </c>
      <c r="R554" s="107">
        <v>185</v>
      </c>
      <c r="S554" s="466"/>
    </row>
    <row r="555" spans="1:19" s="144" customFormat="1" ht="13.5" customHeight="1" x14ac:dyDescent="0.25">
      <c r="A555" s="216"/>
      <c r="B555" s="217"/>
      <c r="C555" s="209"/>
      <c r="D555" s="212"/>
      <c r="E555" s="163"/>
      <c r="F555" s="96"/>
      <c r="G555" s="96"/>
      <c r="H555" s="199"/>
      <c r="I555" s="198"/>
      <c r="J555" s="198"/>
      <c r="K555" s="198"/>
      <c r="L555" s="199"/>
      <c r="M555" s="218"/>
      <c r="N555" s="199"/>
      <c r="O555" s="199"/>
      <c r="P555" s="199"/>
      <c r="Q555" s="199"/>
      <c r="R555" s="199"/>
      <c r="S555" s="466"/>
    </row>
    <row r="556" spans="1:19" s="144" customFormat="1" ht="13.5" customHeight="1" x14ac:dyDescent="0.25">
      <c r="A556" s="216"/>
      <c r="B556" s="217"/>
      <c r="C556" s="209"/>
      <c r="D556" s="212"/>
      <c r="E556" s="163" t="s">
        <v>284</v>
      </c>
      <c r="F556" s="96"/>
      <c r="G556" s="96"/>
      <c r="H556" s="199"/>
      <c r="I556" s="198"/>
      <c r="J556" s="198"/>
      <c r="K556" s="198"/>
      <c r="L556" s="199"/>
      <c r="M556" s="218"/>
      <c r="N556" s="199"/>
      <c r="O556" s="199"/>
      <c r="P556" s="199"/>
      <c r="Q556" s="199"/>
      <c r="R556" s="199"/>
      <c r="S556" s="466"/>
    </row>
    <row r="557" spans="1:19" s="144" customFormat="1" ht="13.5" customHeight="1" x14ac:dyDescent="0.25">
      <c r="A557" s="216"/>
      <c r="B557" s="217"/>
      <c r="C557" s="209"/>
      <c r="D557" s="212"/>
      <c r="E557" s="163" t="s">
        <v>283</v>
      </c>
      <c r="F557" s="96"/>
      <c r="G557" s="96"/>
      <c r="H557" s="199"/>
      <c r="I557" s="198"/>
      <c r="J557" s="198"/>
      <c r="K557" s="198"/>
      <c r="L557" s="199"/>
      <c r="M557" s="218"/>
      <c r="N557" s="199"/>
      <c r="O557" s="199"/>
      <c r="P557" s="199"/>
      <c r="Q557" s="199"/>
      <c r="R557" s="199"/>
      <c r="S557" s="466"/>
    </row>
    <row r="558" spans="1:19" s="144" customFormat="1" ht="13.5" customHeight="1" x14ac:dyDescent="0.25">
      <c r="A558" s="216"/>
      <c r="B558" s="217"/>
      <c r="C558" s="209"/>
      <c r="D558" s="212"/>
      <c r="E558" s="163"/>
      <c r="F558" s="96"/>
      <c r="G558" s="96"/>
      <c r="H558" s="199"/>
      <c r="I558" s="198"/>
      <c r="J558" s="198"/>
      <c r="K558" s="198"/>
      <c r="L558" s="199"/>
      <c r="M558" s="218"/>
      <c r="N558" s="199"/>
      <c r="O558" s="199"/>
      <c r="P558" s="199"/>
      <c r="Q558" s="199"/>
      <c r="R558" s="199"/>
      <c r="S558" s="466"/>
    </row>
    <row r="559" spans="1:19" s="144" customFormat="1" ht="13.5" customHeight="1" x14ac:dyDescent="0.25">
      <c r="A559" s="216"/>
      <c r="B559" s="217"/>
      <c r="C559" s="209"/>
      <c r="D559" s="212"/>
      <c r="E559" s="163"/>
      <c r="F559" s="96"/>
      <c r="G559" s="96"/>
      <c r="H559" s="199"/>
      <c r="I559" s="198"/>
      <c r="J559" s="198"/>
      <c r="K559" s="198"/>
      <c r="L559" s="199"/>
      <c r="M559" s="218"/>
      <c r="N559" s="199"/>
      <c r="O559" s="199"/>
      <c r="P559" s="199"/>
      <c r="Q559" s="199"/>
      <c r="R559" s="199"/>
      <c r="S559" s="466"/>
    </row>
    <row r="560" spans="1:19" s="144" customFormat="1" ht="13.5" customHeight="1" x14ac:dyDescent="0.25">
      <c r="A560" s="672">
        <v>3</v>
      </c>
      <c r="B560" s="217" t="s">
        <v>468</v>
      </c>
      <c r="C560" s="209"/>
      <c r="D560" s="212"/>
      <c r="E560" s="96" t="s">
        <v>33</v>
      </c>
      <c r="F560" s="96"/>
      <c r="G560" s="96"/>
      <c r="H560" s="199">
        <v>2</v>
      </c>
      <c r="I560" s="198">
        <v>2</v>
      </c>
      <c r="J560" s="198">
        <v>2</v>
      </c>
      <c r="K560" s="198">
        <v>2</v>
      </c>
      <c r="L560" s="107">
        <v>2</v>
      </c>
      <c r="M560" s="106" t="s">
        <v>31</v>
      </c>
      <c r="N560" s="199">
        <v>324</v>
      </c>
      <c r="O560" s="199">
        <v>325</v>
      </c>
      <c r="P560" s="199">
        <v>325</v>
      </c>
      <c r="Q560" s="199">
        <v>325</v>
      </c>
      <c r="R560" s="107">
        <v>1297</v>
      </c>
      <c r="S560" s="466"/>
    </row>
    <row r="561" spans="1:19" s="144" customFormat="1" ht="13.5" customHeight="1" x14ac:dyDescent="0.25">
      <c r="A561" s="216"/>
      <c r="B561" s="217"/>
      <c r="C561" s="209"/>
      <c r="D561" s="212"/>
      <c r="E561" s="163"/>
      <c r="F561" s="96"/>
      <c r="G561" s="96"/>
      <c r="H561" s="199"/>
      <c r="I561" s="198"/>
      <c r="J561" s="198"/>
      <c r="K561" s="198"/>
      <c r="L561" s="199"/>
      <c r="M561" s="218"/>
      <c r="N561" s="199"/>
      <c r="O561" s="199"/>
      <c r="P561" s="199"/>
      <c r="Q561" s="199"/>
      <c r="R561" s="199"/>
      <c r="S561" s="466"/>
    </row>
    <row r="562" spans="1:19" s="144" customFormat="1" ht="13.5" customHeight="1" x14ac:dyDescent="0.25">
      <c r="A562" s="216"/>
      <c r="B562" s="217"/>
      <c r="C562" s="209"/>
      <c r="D562" s="212"/>
      <c r="E562" s="163" t="s">
        <v>284</v>
      </c>
      <c r="F562" s="96"/>
      <c r="G562" s="96"/>
      <c r="H562" s="199"/>
      <c r="I562" s="198"/>
      <c r="J562" s="198"/>
      <c r="K562" s="198"/>
      <c r="L562" s="199"/>
      <c r="M562" s="218"/>
      <c r="N562" s="199"/>
      <c r="O562" s="199"/>
      <c r="P562" s="199"/>
      <c r="Q562" s="199"/>
      <c r="R562" s="199"/>
      <c r="S562" s="466"/>
    </row>
    <row r="563" spans="1:19" s="144" customFormat="1" ht="13.5" customHeight="1" x14ac:dyDescent="0.25">
      <c r="A563" s="216"/>
      <c r="B563" s="217"/>
      <c r="C563" s="209"/>
      <c r="D563" s="212"/>
      <c r="E563" s="163" t="s">
        <v>283</v>
      </c>
      <c r="F563" s="96"/>
      <c r="G563" s="96"/>
      <c r="H563" s="199"/>
      <c r="I563" s="198"/>
      <c r="J563" s="198"/>
      <c r="K563" s="198"/>
      <c r="L563" s="199"/>
      <c r="M563" s="218"/>
      <c r="N563" s="199"/>
      <c r="O563" s="199"/>
      <c r="P563" s="199"/>
      <c r="Q563" s="199"/>
      <c r="R563" s="199"/>
      <c r="S563" s="466"/>
    </row>
    <row r="564" spans="1:19" s="144" customFormat="1" ht="13.5" customHeight="1" x14ac:dyDescent="0.25">
      <c r="A564" s="216"/>
      <c r="B564" s="217"/>
      <c r="C564" s="209"/>
      <c r="D564" s="212"/>
      <c r="E564" s="163"/>
      <c r="F564" s="96"/>
      <c r="G564" s="96"/>
      <c r="H564" s="199"/>
      <c r="I564" s="198"/>
      <c r="J564" s="198"/>
      <c r="K564" s="198"/>
      <c r="L564" s="199"/>
      <c r="M564" s="218"/>
      <c r="N564" s="199"/>
      <c r="O564" s="199"/>
      <c r="P564" s="199"/>
      <c r="Q564" s="199"/>
      <c r="R564" s="199"/>
      <c r="S564" s="466"/>
    </row>
    <row r="565" spans="1:19" s="144" customFormat="1" ht="13.5" customHeight="1" x14ac:dyDescent="0.25">
      <c r="A565" s="672">
        <v>4</v>
      </c>
      <c r="B565" s="671" t="s">
        <v>469</v>
      </c>
      <c r="C565" s="209"/>
      <c r="D565" s="212"/>
      <c r="E565" s="163"/>
      <c r="F565" s="96"/>
      <c r="G565" s="96"/>
      <c r="H565" s="199"/>
      <c r="I565" s="198"/>
      <c r="J565" s="198"/>
      <c r="K565" s="198"/>
      <c r="L565" s="199"/>
      <c r="M565" s="218"/>
      <c r="N565" s="199"/>
      <c r="O565" s="199"/>
      <c r="P565" s="199"/>
      <c r="Q565" s="199"/>
      <c r="R565" s="199"/>
      <c r="S565" s="466"/>
    </row>
    <row r="566" spans="1:19" s="144" customFormat="1" ht="13.5" customHeight="1" x14ac:dyDescent="0.25">
      <c r="A566" s="873"/>
      <c r="B566" s="874"/>
      <c r="C566" s="209"/>
      <c r="D566" s="212"/>
      <c r="E566" s="163"/>
      <c r="F566" s="96"/>
      <c r="G566" s="96"/>
      <c r="H566" s="199"/>
      <c r="I566" s="198"/>
      <c r="J566" s="198"/>
      <c r="K566" s="198"/>
      <c r="L566" s="199"/>
      <c r="M566" s="218"/>
      <c r="N566" s="199"/>
      <c r="O566" s="199"/>
      <c r="P566" s="199"/>
      <c r="Q566" s="199"/>
      <c r="R566" s="199"/>
      <c r="S566" s="466"/>
    </row>
    <row r="567" spans="1:19" s="144" customFormat="1" ht="13.5" customHeight="1" x14ac:dyDescent="0.25">
      <c r="A567" s="672"/>
      <c r="B567" s="671" t="s">
        <v>472</v>
      </c>
      <c r="C567" s="209"/>
      <c r="D567" s="212" t="s">
        <v>470</v>
      </c>
      <c r="E567" s="96" t="s">
        <v>33</v>
      </c>
      <c r="F567" s="96"/>
      <c r="G567" s="96"/>
      <c r="H567" s="199"/>
      <c r="I567" s="198">
        <v>1</v>
      </c>
      <c r="J567" s="423"/>
      <c r="K567" s="423"/>
      <c r="L567" s="199">
        <v>1</v>
      </c>
      <c r="M567" s="218" t="s">
        <v>31</v>
      </c>
      <c r="N567" s="199">
        <v>23</v>
      </c>
      <c r="O567" s="199">
        <v>24</v>
      </c>
      <c r="P567" s="199">
        <v>23</v>
      </c>
      <c r="Q567" s="199"/>
      <c r="R567" s="107">
        <v>70</v>
      </c>
      <c r="S567" s="466"/>
    </row>
    <row r="568" spans="1:19" s="144" customFormat="1" ht="13.5" customHeight="1" x14ac:dyDescent="0.25">
      <c r="A568" s="672"/>
      <c r="B568" s="673"/>
      <c r="C568" s="209"/>
      <c r="D568" s="212" t="s">
        <v>471</v>
      </c>
      <c r="E568" s="163"/>
      <c r="F568" s="96"/>
      <c r="G568" s="96"/>
      <c r="H568" s="199"/>
      <c r="I568" s="198"/>
      <c r="J568" s="198"/>
      <c r="K568" s="198"/>
      <c r="L568" s="199"/>
      <c r="M568" s="218"/>
      <c r="N568" s="199"/>
      <c r="O568" s="199"/>
      <c r="P568" s="199"/>
      <c r="Q568" s="199"/>
      <c r="R568" s="199"/>
      <c r="S568" s="466"/>
    </row>
    <row r="569" spans="1:19" s="144" customFormat="1" ht="13.5" customHeight="1" x14ac:dyDescent="0.25">
      <c r="A569" s="672"/>
      <c r="B569" s="673"/>
      <c r="C569" s="209"/>
      <c r="D569" s="212"/>
      <c r="E569" s="163" t="s">
        <v>281</v>
      </c>
      <c r="F569" s="96"/>
      <c r="G569" s="96"/>
      <c r="H569" s="199"/>
      <c r="I569" s="198">
        <v>1</v>
      </c>
      <c r="J569" s="198"/>
      <c r="K569" s="198"/>
      <c r="L569" s="199">
        <v>1</v>
      </c>
      <c r="M569" s="218"/>
      <c r="N569" s="199">
        <v>23</v>
      </c>
      <c r="O569" s="199">
        <v>24</v>
      </c>
      <c r="P569" s="199">
        <v>23</v>
      </c>
      <c r="Q569" s="199"/>
      <c r="R569" s="199">
        <v>70</v>
      </c>
      <c r="S569" s="466"/>
    </row>
    <row r="570" spans="1:19" s="144" customFormat="1" ht="13.5" customHeight="1" x14ac:dyDescent="0.25">
      <c r="A570" s="607">
        <v>5</v>
      </c>
      <c r="B570" s="220" t="s">
        <v>344</v>
      </c>
      <c r="C570" s="209"/>
      <c r="D570" s="212"/>
      <c r="E570" s="163"/>
      <c r="F570" s="163"/>
      <c r="G570" s="163"/>
      <c r="H570" s="199"/>
      <c r="I570" s="198"/>
      <c r="J570" s="198"/>
      <c r="K570" s="198"/>
      <c r="L570" s="199"/>
      <c r="M570" s="106"/>
      <c r="N570" s="107"/>
      <c r="O570" s="107"/>
      <c r="P570" s="107"/>
      <c r="Q570" s="107"/>
      <c r="R570" s="107"/>
    </row>
    <row r="571" spans="1:19" s="144" customFormat="1" ht="13.5" customHeight="1" x14ac:dyDescent="0.25">
      <c r="A571" s="726"/>
      <c r="B571" s="220"/>
      <c r="C571" s="209"/>
      <c r="D571" s="212"/>
      <c r="E571" s="163"/>
      <c r="F571" s="163"/>
      <c r="G571" s="163"/>
      <c r="H571" s="199"/>
      <c r="I571" s="198"/>
      <c r="J571" s="198"/>
      <c r="K571" s="198"/>
      <c r="L571" s="199"/>
      <c r="M571" s="106"/>
      <c r="N571" s="107"/>
      <c r="O571" s="107"/>
      <c r="P571" s="107"/>
      <c r="Q571" s="107"/>
      <c r="R571" s="107"/>
    </row>
    <row r="572" spans="1:19" s="144" customFormat="1" ht="13.5" customHeight="1" x14ac:dyDescent="0.25">
      <c r="B572" s="220" t="s">
        <v>473</v>
      </c>
      <c r="C572" s="209"/>
      <c r="D572" s="212"/>
      <c r="E572" s="163" t="s">
        <v>33</v>
      </c>
      <c r="F572" s="163"/>
      <c r="G572" s="163"/>
      <c r="H572" s="221"/>
      <c r="I572" s="222"/>
      <c r="J572" s="222"/>
      <c r="K572" s="221"/>
      <c r="L572" s="199"/>
      <c r="M572" s="166" t="s">
        <v>31</v>
      </c>
      <c r="N572" s="107">
        <v>66</v>
      </c>
      <c r="O572" s="107">
        <v>67</v>
      </c>
      <c r="P572" s="107">
        <v>66</v>
      </c>
      <c r="Q572" s="107">
        <v>66</v>
      </c>
      <c r="R572" s="107">
        <v>265</v>
      </c>
    </row>
    <row r="573" spans="1:19" s="144" customFormat="1" ht="13.5" customHeight="1" x14ac:dyDescent="0.25">
      <c r="A573" s="219"/>
      <c r="B573" s="220"/>
      <c r="C573" s="209"/>
      <c r="D573" s="212"/>
      <c r="E573" s="163"/>
      <c r="F573" s="163"/>
      <c r="G573" s="163"/>
      <c r="H573" s="221"/>
      <c r="I573" s="222"/>
      <c r="J573" s="222"/>
      <c r="K573" s="221"/>
      <c r="L573" s="199"/>
      <c r="M573" s="171"/>
      <c r="N573" s="199"/>
      <c r="O573" s="198"/>
      <c r="P573" s="198"/>
      <c r="Q573" s="199"/>
      <c r="R573" s="199"/>
    </row>
    <row r="574" spans="1:19" s="144" customFormat="1" ht="13.5" customHeight="1" x14ac:dyDescent="0.25">
      <c r="A574" s="219"/>
      <c r="B574" s="220"/>
      <c r="C574" s="209"/>
      <c r="D574" s="212"/>
      <c r="E574" s="163" t="s">
        <v>280</v>
      </c>
      <c r="F574" s="163"/>
      <c r="G574" s="163"/>
      <c r="H574" s="221"/>
      <c r="I574" s="222"/>
      <c r="J574" s="222"/>
      <c r="K574" s="221"/>
      <c r="L574" s="199"/>
      <c r="M574" s="171"/>
      <c r="N574" s="199"/>
      <c r="O574" s="198"/>
      <c r="P574" s="198"/>
      <c r="Q574" s="199"/>
      <c r="R574" s="199"/>
    </row>
    <row r="575" spans="1:19" s="144" customFormat="1" ht="13.5" customHeight="1" x14ac:dyDescent="0.25">
      <c r="A575" s="219"/>
      <c r="B575" s="220"/>
      <c r="C575" s="209"/>
      <c r="D575" s="212"/>
      <c r="E575" s="163" t="s">
        <v>281</v>
      </c>
      <c r="F575" s="163"/>
      <c r="G575" s="163"/>
      <c r="H575" s="221"/>
      <c r="I575" s="222"/>
      <c r="J575" s="222"/>
      <c r="K575" s="221"/>
      <c r="L575" s="199"/>
      <c r="M575" s="171"/>
      <c r="N575" s="199"/>
      <c r="O575" s="198"/>
      <c r="P575" s="198"/>
      <c r="Q575" s="199"/>
      <c r="R575" s="199"/>
    </row>
    <row r="576" spans="1:19" s="144" customFormat="1" ht="13.5" customHeight="1" x14ac:dyDescent="0.25">
      <c r="A576" s="219"/>
      <c r="B576" s="220"/>
      <c r="C576" s="209"/>
      <c r="D576" s="212"/>
      <c r="E576" s="135" t="s">
        <v>282</v>
      </c>
      <c r="F576" s="135"/>
      <c r="G576" s="135"/>
      <c r="H576" s="135"/>
      <c r="I576" s="135"/>
      <c r="J576" s="135"/>
      <c r="K576" s="135"/>
      <c r="L576" s="135"/>
      <c r="M576" s="135"/>
      <c r="N576" s="199"/>
      <c r="O576" s="199"/>
      <c r="P576" s="199"/>
      <c r="Q576" s="199"/>
      <c r="R576" s="199"/>
    </row>
    <row r="577" spans="1:20" s="144" customFormat="1" ht="13.5" customHeight="1" x14ac:dyDescent="0.25">
      <c r="A577" s="96" t="s">
        <v>303</v>
      </c>
      <c r="B577" s="223"/>
      <c r="C577" s="224"/>
      <c r="D577" s="163"/>
      <c r="E577" s="96" t="s">
        <v>33</v>
      </c>
      <c r="F577" s="163"/>
      <c r="G577" s="163"/>
      <c r="H577" s="225"/>
      <c r="I577" s="130"/>
      <c r="J577" s="130"/>
      <c r="K577" s="130"/>
      <c r="L577" s="225"/>
      <c r="M577" s="106" t="s">
        <v>31</v>
      </c>
      <c r="N577" s="226"/>
      <c r="O577" s="226"/>
      <c r="P577" s="226"/>
      <c r="Q577" s="226"/>
      <c r="R577" s="226">
        <v>25</v>
      </c>
    </row>
    <row r="578" spans="1:20" s="144" customFormat="1" ht="13.5" customHeight="1" x14ac:dyDescent="0.25">
      <c r="A578" s="96" t="s">
        <v>304</v>
      </c>
      <c r="B578" s="223"/>
      <c r="C578" s="224"/>
      <c r="D578" s="163"/>
      <c r="E578" s="96"/>
      <c r="F578" s="163"/>
      <c r="G578" s="163"/>
      <c r="H578" s="225"/>
      <c r="I578" s="130"/>
      <c r="J578" s="130"/>
      <c r="K578" s="130"/>
      <c r="L578" s="225"/>
      <c r="M578" s="106"/>
      <c r="N578" s="226"/>
      <c r="O578" s="226"/>
      <c r="P578" s="226"/>
      <c r="Q578" s="226"/>
      <c r="R578" s="226"/>
    </row>
    <row r="579" spans="1:20" s="447" customFormat="1" ht="13.5" customHeight="1" x14ac:dyDescent="0.25">
      <c r="A579" s="670"/>
      <c r="B579" s="228"/>
      <c r="C579" s="224"/>
      <c r="D579" s="163"/>
      <c r="E579" s="163"/>
      <c r="F579" s="171"/>
      <c r="G579" s="171"/>
      <c r="H579" s="130"/>
      <c r="I579" s="131"/>
      <c r="J579" s="130"/>
      <c r="K579" s="131"/>
      <c r="L579" s="131"/>
      <c r="M579" s="171"/>
      <c r="N579" s="130"/>
      <c r="O579" s="131"/>
      <c r="P579" s="130"/>
      <c r="Q579" s="131"/>
      <c r="R579" s="229"/>
    </row>
    <row r="580" spans="1:20" s="144" customFormat="1" ht="13.5" customHeight="1" x14ac:dyDescent="0.25">
      <c r="A580" s="689">
        <v>1</v>
      </c>
      <c r="B580" s="228" t="s">
        <v>474</v>
      </c>
      <c r="C580" s="224"/>
      <c r="D580" s="163"/>
      <c r="E580" s="163"/>
      <c r="F580" s="171"/>
      <c r="G580" s="171"/>
      <c r="H580" s="130"/>
      <c r="I580" s="131"/>
      <c r="J580" s="130"/>
      <c r="K580" s="131"/>
      <c r="L580" s="131"/>
      <c r="M580" s="166"/>
      <c r="N580" s="230"/>
      <c r="O580" s="230"/>
      <c r="P580" s="230"/>
      <c r="Q580" s="230"/>
      <c r="R580" s="129"/>
    </row>
    <row r="581" spans="1:20" s="144" customFormat="1" ht="13.5" customHeight="1" x14ac:dyDescent="0.25">
      <c r="A581" s="670"/>
      <c r="B581" s="228"/>
      <c r="C581" s="224"/>
      <c r="D581" s="163"/>
      <c r="E581" s="96"/>
      <c r="F581" s="171"/>
      <c r="G581" s="171"/>
      <c r="H581" s="130"/>
      <c r="I581" s="131"/>
      <c r="J581" s="130"/>
      <c r="K581" s="131"/>
      <c r="L581" s="131"/>
      <c r="M581" s="171"/>
      <c r="N581" s="130"/>
      <c r="O581" s="131"/>
      <c r="P581" s="130"/>
      <c r="Q581" s="131"/>
      <c r="R581" s="229"/>
    </row>
    <row r="582" spans="1:20" s="144" customFormat="1" ht="13.5" customHeight="1" x14ac:dyDescent="0.25">
      <c r="A582" s="687"/>
      <c r="B582" s="228" t="s">
        <v>475</v>
      </c>
      <c r="C582" s="224"/>
      <c r="D582" s="163" t="s">
        <v>476</v>
      </c>
      <c r="E582" s="96" t="s">
        <v>33</v>
      </c>
      <c r="F582" s="171"/>
      <c r="G582" s="171"/>
      <c r="H582" s="652" t="s">
        <v>477</v>
      </c>
      <c r="I582" s="131"/>
      <c r="J582" s="130"/>
      <c r="K582" s="131"/>
      <c r="L582" s="130" t="s">
        <v>477</v>
      </c>
      <c r="M582" s="166" t="s">
        <v>31</v>
      </c>
      <c r="N582" s="230">
        <v>25</v>
      </c>
      <c r="O582" s="230"/>
      <c r="P582" s="230"/>
      <c r="Q582" s="230"/>
      <c r="R582" s="129">
        <v>25</v>
      </c>
    </row>
    <row r="583" spans="1:20" s="144" customFormat="1" ht="13.5" customHeight="1" x14ac:dyDescent="0.25">
      <c r="A583" s="670"/>
      <c r="B583" s="228"/>
      <c r="C583" s="224"/>
      <c r="D583" s="163"/>
      <c r="E583" s="224"/>
      <c r="F583" s="171"/>
      <c r="G583" s="171"/>
      <c r="H583" s="130"/>
      <c r="I583" s="131"/>
      <c r="J583" s="130"/>
      <c r="K583" s="131"/>
      <c r="L583" s="131"/>
      <c r="M583" s="171"/>
      <c r="N583" s="130"/>
      <c r="O583" s="131"/>
      <c r="P583" s="130"/>
      <c r="Q583" s="131"/>
      <c r="R583" s="229"/>
    </row>
    <row r="584" spans="1:20" s="144" customFormat="1" ht="13.5" customHeight="1" x14ac:dyDescent="0.25">
      <c r="A584" s="670"/>
      <c r="B584" s="228"/>
      <c r="C584" s="224"/>
      <c r="D584" s="163"/>
      <c r="E584" s="224" t="s">
        <v>282</v>
      </c>
      <c r="F584" s="171"/>
      <c r="G584" s="171"/>
      <c r="H584" s="652" t="s">
        <v>477</v>
      </c>
      <c r="I584" s="131"/>
      <c r="J584" s="130"/>
      <c r="K584" s="131"/>
      <c r="L584" s="130" t="s">
        <v>477</v>
      </c>
      <c r="M584" s="171"/>
      <c r="N584" s="130">
        <v>25</v>
      </c>
      <c r="O584" s="131"/>
      <c r="P584" s="130"/>
      <c r="Q584" s="131"/>
      <c r="R584" s="229">
        <v>25</v>
      </c>
    </row>
    <row r="585" spans="1:20" s="144" customFormat="1" ht="13.5" customHeight="1" x14ac:dyDescent="0.25">
      <c r="A585" s="670"/>
      <c r="B585" s="228"/>
      <c r="C585" s="224"/>
      <c r="D585" s="163"/>
      <c r="E585" s="224"/>
      <c r="F585" s="171"/>
      <c r="G585" s="171"/>
      <c r="H585" s="130"/>
      <c r="I585" s="131"/>
      <c r="J585" s="130"/>
      <c r="K585" s="131"/>
      <c r="L585" s="131"/>
      <c r="M585" s="171"/>
      <c r="N585" s="130"/>
      <c r="O585" s="131"/>
      <c r="P585" s="130"/>
      <c r="Q585" s="131"/>
      <c r="R585" s="229"/>
    </row>
    <row r="586" spans="1:20" s="144" customFormat="1" ht="13.5" customHeight="1" x14ac:dyDescent="0.25">
      <c r="A586" s="670"/>
      <c r="B586" s="228"/>
      <c r="C586" s="224"/>
      <c r="D586" s="163"/>
      <c r="E586" s="224"/>
      <c r="F586" s="171"/>
      <c r="G586" s="171"/>
      <c r="H586" s="130"/>
      <c r="I586" s="131"/>
      <c r="J586" s="130"/>
      <c r="K586" s="131"/>
      <c r="L586" s="131"/>
      <c r="M586" s="171"/>
      <c r="N586" s="130"/>
      <c r="O586" s="131"/>
      <c r="P586" s="130"/>
      <c r="Q586" s="131"/>
      <c r="R586" s="229"/>
    </row>
    <row r="587" spans="1:20" s="144" customFormat="1" ht="13.5" customHeight="1" x14ac:dyDescent="0.25">
      <c r="A587" s="672">
        <v>2</v>
      </c>
      <c r="B587" s="228" t="s">
        <v>478</v>
      </c>
      <c r="C587" s="224"/>
      <c r="D587" s="163" t="s">
        <v>480</v>
      </c>
      <c r="E587" s="224" t="s">
        <v>481</v>
      </c>
      <c r="F587" s="171"/>
      <c r="G587" s="171"/>
      <c r="H587" s="130">
        <v>1</v>
      </c>
      <c r="I587" s="131">
        <v>1</v>
      </c>
      <c r="J587" s="130">
        <v>1</v>
      </c>
      <c r="K587" s="131">
        <v>1</v>
      </c>
      <c r="L587" s="131">
        <v>1</v>
      </c>
      <c r="M587" s="171"/>
      <c r="N587" s="130">
        <v>37</v>
      </c>
      <c r="O587" s="131">
        <v>38</v>
      </c>
      <c r="P587" s="130">
        <v>37</v>
      </c>
      <c r="Q587" s="131">
        <v>38</v>
      </c>
      <c r="R587" s="229">
        <v>150</v>
      </c>
      <c r="T587" s="872" t="s">
        <v>482</v>
      </c>
    </row>
    <row r="588" spans="1:20" s="144" customFormat="1" ht="13.5" customHeight="1" x14ac:dyDescent="0.25">
      <c r="A588" s="670"/>
      <c r="B588" s="228" t="s">
        <v>479</v>
      </c>
      <c r="C588" s="224"/>
      <c r="D588" s="163"/>
      <c r="E588" s="224"/>
      <c r="F588" s="171"/>
      <c r="G588" s="171"/>
      <c r="H588" s="130"/>
      <c r="I588" s="131"/>
      <c r="J588" s="130"/>
      <c r="K588" s="131"/>
      <c r="L588" s="131"/>
      <c r="M588" s="171"/>
      <c r="N588" s="130"/>
      <c r="O588" s="131"/>
      <c r="P588" s="130"/>
      <c r="Q588" s="131"/>
      <c r="R588" s="229"/>
      <c r="T588" s="872"/>
    </row>
    <row r="589" spans="1:20" s="144" customFormat="1" ht="13.5" customHeight="1" x14ac:dyDescent="0.25">
      <c r="A589" s="670"/>
      <c r="B589" s="228"/>
      <c r="C589" s="224"/>
      <c r="D589" s="163"/>
      <c r="E589" s="224"/>
      <c r="F589" s="171"/>
      <c r="G589" s="171"/>
      <c r="H589" s="130"/>
      <c r="I589" s="131"/>
      <c r="J589" s="130"/>
      <c r="K589" s="131"/>
      <c r="L589" s="131"/>
      <c r="M589" s="171"/>
      <c r="N589" s="130"/>
      <c r="O589" s="131"/>
      <c r="P589" s="130"/>
      <c r="Q589" s="131"/>
      <c r="R589" s="229"/>
      <c r="T589" s="872"/>
    </row>
    <row r="590" spans="1:20" s="144" customFormat="1" ht="13.5" customHeight="1" x14ac:dyDescent="0.25">
      <c r="A590" s="219"/>
      <c r="B590" s="220"/>
      <c r="C590" s="209"/>
      <c r="D590" s="212"/>
      <c r="E590" s="163"/>
      <c r="F590" s="163"/>
      <c r="G590" s="163"/>
      <c r="H590" s="199"/>
      <c r="I590" s="198"/>
      <c r="J590" s="198"/>
      <c r="K590" s="198"/>
      <c r="L590" s="199"/>
      <c r="M590" s="215"/>
      <c r="N590" s="199"/>
      <c r="O590" s="198"/>
      <c r="P590" s="198"/>
      <c r="Q590" s="199"/>
      <c r="R590" s="199"/>
    </row>
    <row r="591" spans="1:20" s="144" customFormat="1" ht="13.5" customHeight="1" x14ac:dyDescent="0.25">
      <c r="A591" s="96" t="s">
        <v>254</v>
      </c>
      <c r="B591" s="96"/>
      <c r="C591" s="209"/>
      <c r="D591" s="212"/>
      <c r="E591" s="96" t="s">
        <v>33</v>
      </c>
      <c r="F591" s="163"/>
      <c r="G591" s="163"/>
      <c r="H591" s="199"/>
      <c r="I591" s="198"/>
      <c r="J591" s="198"/>
      <c r="K591" s="198"/>
      <c r="L591" s="199"/>
      <c r="M591" s="106" t="s">
        <v>31</v>
      </c>
      <c r="N591" s="107"/>
      <c r="O591" s="107"/>
      <c r="P591" s="107"/>
      <c r="Q591" s="107"/>
      <c r="R591" s="107">
        <v>330</v>
      </c>
    </row>
    <row r="592" spans="1:20" s="144" customFormat="1" ht="13.5" customHeight="1" x14ac:dyDescent="0.25">
      <c r="A592" s="96" t="s">
        <v>483</v>
      </c>
      <c r="B592" s="96"/>
      <c r="C592" s="209"/>
      <c r="D592" s="212"/>
      <c r="E592" s="96"/>
      <c r="F592" s="163"/>
      <c r="G592" s="163"/>
      <c r="H592" s="199"/>
      <c r="I592" s="198"/>
      <c r="J592" s="198"/>
      <c r="K592" s="198"/>
      <c r="L592" s="199"/>
      <c r="M592" s="106"/>
      <c r="N592" s="107"/>
      <c r="O592" s="107"/>
      <c r="P592" s="107"/>
      <c r="Q592" s="107"/>
      <c r="R592" s="107"/>
    </row>
    <row r="593" spans="1:18" s="144" customFormat="1" ht="13.5" customHeight="1" x14ac:dyDescent="0.25">
      <c r="A593" s="219"/>
      <c r="B593" s="220"/>
      <c r="C593" s="209"/>
      <c r="D593" s="212"/>
      <c r="E593" s="231"/>
      <c r="F593" s="231"/>
      <c r="G593" s="421"/>
      <c r="H593" s="423"/>
      <c r="I593" s="423"/>
      <c r="J593" s="423"/>
      <c r="K593" s="421"/>
      <c r="L593" s="421"/>
      <c r="M593" s="421"/>
      <c r="N593" s="424"/>
      <c r="O593" s="425"/>
      <c r="P593" s="425"/>
      <c r="Q593" s="425"/>
      <c r="R593" s="426"/>
    </row>
    <row r="594" spans="1:18" s="144" customFormat="1" ht="13.5" customHeight="1" x14ac:dyDescent="0.25">
      <c r="A594" s="726">
        <v>1</v>
      </c>
      <c r="B594" s="724" t="s">
        <v>484</v>
      </c>
      <c r="C594" s="212"/>
      <c r="D594" s="212"/>
      <c r="E594" s="163"/>
      <c r="F594" s="163"/>
      <c r="G594" s="163"/>
      <c r="H594" s="225"/>
      <c r="I594" s="225"/>
      <c r="J594" s="225"/>
      <c r="K594" s="225"/>
      <c r="L594" s="225"/>
      <c r="M594" s="106"/>
      <c r="N594" s="225"/>
      <c r="O594" s="225"/>
      <c r="P594" s="229"/>
      <c r="Q594" s="229"/>
      <c r="R594" s="225"/>
    </row>
    <row r="595" spans="1:18" s="144" customFormat="1" ht="13.5" customHeight="1" x14ac:dyDescent="0.25">
      <c r="B595" s="724" t="s">
        <v>293</v>
      </c>
      <c r="C595" s="212"/>
      <c r="D595" s="212"/>
      <c r="E595" s="163"/>
      <c r="F595" s="163"/>
      <c r="G595" s="163"/>
      <c r="H595" s="225"/>
      <c r="I595" s="225"/>
      <c r="J595" s="225"/>
      <c r="K595" s="225"/>
      <c r="L595" s="225"/>
      <c r="M595" s="106"/>
      <c r="N595" s="225"/>
      <c r="O595" s="225"/>
      <c r="P595" s="225"/>
      <c r="Q595" s="225"/>
      <c r="R595" s="225"/>
    </row>
    <row r="596" spans="1:18" s="144" customFormat="1" ht="13.5" customHeight="1" x14ac:dyDescent="0.25">
      <c r="A596" s="672"/>
      <c r="B596" s="671"/>
      <c r="C596" s="212"/>
      <c r="D596" s="212"/>
      <c r="E596" s="163"/>
      <c r="F596" s="163"/>
      <c r="G596" s="163"/>
      <c r="H596" s="225"/>
      <c r="I596" s="225"/>
      <c r="J596" s="225"/>
      <c r="K596" s="225"/>
      <c r="L596" s="225"/>
      <c r="M596" s="106"/>
      <c r="N596" s="225"/>
      <c r="O596" s="225"/>
      <c r="P596" s="225"/>
      <c r="Q596" s="225"/>
      <c r="R596" s="225"/>
    </row>
    <row r="597" spans="1:18" s="144" customFormat="1" ht="13.5" customHeight="1" x14ac:dyDescent="0.25">
      <c r="A597" s="672"/>
      <c r="B597" s="671" t="s">
        <v>554</v>
      </c>
      <c r="C597" s="212"/>
      <c r="D597" s="212" t="s">
        <v>552</v>
      </c>
      <c r="E597" s="96" t="s">
        <v>33</v>
      </c>
      <c r="F597" s="163"/>
      <c r="G597" s="163"/>
      <c r="H597" s="226">
        <v>42</v>
      </c>
      <c r="I597" s="226">
        <v>42</v>
      </c>
      <c r="J597" s="226">
        <v>42</v>
      </c>
      <c r="K597" s="226">
        <v>42</v>
      </c>
      <c r="L597" s="226">
        <v>42</v>
      </c>
      <c r="M597" s="106"/>
      <c r="N597" s="225"/>
      <c r="O597" s="225"/>
      <c r="P597" s="225"/>
      <c r="Q597" s="225"/>
      <c r="R597" s="658"/>
    </row>
    <row r="598" spans="1:18" s="144" customFormat="1" ht="13.5" customHeight="1" x14ac:dyDescent="0.25">
      <c r="A598" s="672"/>
      <c r="B598" s="671"/>
      <c r="C598" s="212"/>
      <c r="D598" s="212" t="s">
        <v>553</v>
      </c>
      <c r="E598" s="163"/>
      <c r="F598" s="163"/>
      <c r="G598" s="163"/>
      <c r="H598" s="225"/>
      <c r="I598" s="225"/>
      <c r="J598" s="225"/>
      <c r="K598" s="225"/>
      <c r="L598" s="225"/>
      <c r="M598" s="106"/>
      <c r="N598" s="225"/>
      <c r="O598" s="225"/>
      <c r="P598" s="225"/>
      <c r="Q598" s="225"/>
      <c r="R598" s="225"/>
    </row>
    <row r="599" spans="1:18" s="144" customFormat="1" ht="13.5" customHeight="1" x14ac:dyDescent="0.25">
      <c r="A599" s="672"/>
      <c r="B599" s="671"/>
      <c r="C599" s="212"/>
      <c r="D599" s="212"/>
      <c r="E599" s="163" t="s">
        <v>282</v>
      </c>
      <c r="F599" s="163"/>
      <c r="G599" s="163"/>
      <c r="H599" s="225">
        <v>42</v>
      </c>
      <c r="I599" s="225">
        <v>42</v>
      </c>
      <c r="J599" s="225">
        <v>42</v>
      </c>
      <c r="K599" s="225">
        <v>42</v>
      </c>
      <c r="L599" s="225">
        <v>42</v>
      </c>
      <c r="M599" s="106"/>
      <c r="N599" s="225"/>
      <c r="O599" s="225"/>
      <c r="P599" s="225"/>
      <c r="Q599" s="225"/>
      <c r="R599" s="429"/>
    </row>
    <row r="600" spans="1:18" s="144" customFormat="1" ht="13.5" customHeight="1" x14ac:dyDescent="0.25">
      <c r="A600" s="672"/>
      <c r="B600" s="671"/>
      <c r="C600" s="212"/>
      <c r="D600" s="212"/>
      <c r="E600" s="163"/>
      <c r="F600" s="163"/>
      <c r="G600" s="163"/>
      <c r="H600" s="225"/>
      <c r="I600" s="225"/>
      <c r="J600" s="225"/>
      <c r="K600" s="225"/>
      <c r="L600" s="225"/>
      <c r="M600" s="106"/>
      <c r="N600" s="225"/>
      <c r="O600" s="225"/>
      <c r="P600" s="225"/>
      <c r="Q600" s="225"/>
      <c r="R600" s="225"/>
    </row>
    <row r="601" spans="1:18" s="144" customFormat="1" ht="13.5" customHeight="1" x14ac:dyDescent="0.25">
      <c r="A601" s="725"/>
      <c r="B601" s="659"/>
      <c r="C601" s="212"/>
      <c r="D601" s="212"/>
      <c r="E601" s="163"/>
      <c r="F601" s="163"/>
      <c r="G601" s="163"/>
      <c r="H601" s="225"/>
      <c r="I601" s="225"/>
      <c r="J601" s="225"/>
      <c r="K601" s="225"/>
      <c r="L601" s="225"/>
      <c r="M601" s="106"/>
      <c r="N601" s="225"/>
      <c r="O601" s="225"/>
      <c r="P601" s="225"/>
      <c r="Q601" s="225"/>
      <c r="R601" s="225"/>
    </row>
    <row r="602" spans="1:18" s="144" customFormat="1" ht="13.5" customHeight="1" x14ac:dyDescent="0.25">
      <c r="B602" s="724" t="s">
        <v>555</v>
      </c>
      <c r="C602" s="212"/>
      <c r="D602" s="212" t="s">
        <v>485</v>
      </c>
      <c r="E602" s="96" t="s">
        <v>33</v>
      </c>
      <c r="F602" s="163"/>
      <c r="G602" s="163"/>
      <c r="H602" s="225">
        <v>2</v>
      </c>
      <c r="I602" s="225"/>
      <c r="J602" s="225"/>
      <c r="K602" s="225"/>
      <c r="L602" s="225">
        <v>2</v>
      </c>
      <c r="M602" s="106" t="s">
        <v>31</v>
      </c>
      <c r="N602" s="225">
        <v>300</v>
      </c>
      <c r="O602" s="225"/>
      <c r="P602" s="229"/>
      <c r="Q602" s="229"/>
      <c r="R602" s="226">
        <v>300</v>
      </c>
    </row>
    <row r="603" spans="1:18" s="144" customFormat="1" ht="13.5" customHeight="1" x14ac:dyDescent="0.25">
      <c r="A603" s="672"/>
      <c r="B603" s="673"/>
      <c r="C603" s="212"/>
      <c r="D603" s="212" t="s">
        <v>486</v>
      </c>
      <c r="E603" s="163"/>
      <c r="F603" s="163"/>
      <c r="G603" s="163"/>
      <c r="H603" s="225"/>
      <c r="I603" s="225"/>
      <c r="J603" s="225"/>
      <c r="K603" s="225"/>
      <c r="L603" s="225"/>
      <c r="M603" s="218"/>
      <c r="N603" s="225"/>
      <c r="O603" s="225"/>
      <c r="P603" s="229"/>
      <c r="Q603" s="229"/>
      <c r="R603" s="225"/>
    </row>
    <row r="604" spans="1:18" s="144" customFormat="1" ht="13.5" customHeight="1" x14ac:dyDescent="0.25">
      <c r="A604" s="672"/>
      <c r="B604" s="673"/>
      <c r="C604" s="212"/>
      <c r="D604" s="212" t="s">
        <v>35</v>
      </c>
      <c r="E604" s="163" t="s">
        <v>282</v>
      </c>
      <c r="F604" s="163"/>
      <c r="G604" s="163"/>
      <c r="H604" s="225">
        <v>2</v>
      </c>
      <c r="I604" s="225"/>
      <c r="J604" s="225"/>
      <c r="K604" s="225"/>
      <c r="L604" s="225">
        <v>2</v>
      </c>
      <c r="M604" s="218"/>
      <c r="N604" s="225">
        <v>300</v>
      </c>
      <c r="O604" s="225"/>
      <c r="P604" s="229"/>
      <c r="Q604" s="229"/>
      <c r="R604" s="225">
        <v>300</v>
      </c>
    </row>
    <row r="605" spans="1:18" s="144" customFormat="1" ht="13.5" customHeight="1" x14ac:dyDescent="0.25">
      <c r="A605" s="672"/>
      <c r="B605" s="673"/>
      <c r="C605" s="212"/>
      <c r="D605" s="212"/>
      <c r="E605" s="163"/>
      <c r="F605" s="163"/>
      <c r="G605" s="163"/>
      <c r="H605" s="225"/>
      <c r="I605" s="225"/>
      <c r="J605" s="225"/>
      <c r="K605" s="225"/>
      <c r="L605" s="225"/>
      <c r="M605" s="218"/>
      <c r="N605" s="225"/>
      <c r="O605" s="225"/>
      <c r="P605" s="229"/>
      <c r="Q605" s="229"/>
      <c r="R605" s="225"/>
    </row>
    <row r="606" spans="1:18" s="144" customFormat="1" ht="13.5" customHeight="1" x14ac:dyDescent="0.25">
      <c r="A606" s="672"/>
      <c r="B606" s="673"/>
      <c r="C606" s="212"/>
      <c r="D606" s="212"/>
      <c r="E606" s="163"/>
      <c r="F606" s="163"/>
      <c r="G606" s="163"/>
      <c r="H606" s="225"/>
      <c r="I606" s="225"/>
      <c r="J606" s="225"/>
      <c r="K606" s="225"/>
      <c r="L606" s="225"/>
      <c r="M606" s="218"/>
      <c r="N606" s="225"/>
      <c r="O606" s="225"/>
      <c r="P606" s="229"/>
      <c r="Q606" s="229"/>
      <c r="R606" s="225"/>
    </row>
    <row r="607" spans="1:18" s="144" customFormat="1" ht="13.5" customHeight="1" x14ac:dyDescent="0.25">
      <c r="A607" s="672">
        <v>2</v>
      </c>
      <c r="B607" s="671" t="s">
        <v>487</v>
      </c>
      <c r="C607" s="212"/>
      <c r="D607" s="212"/>
      <c r="E607" s="163"/>
      <c r="F607" s="163"/>
      <c r="G607" s="163"/>
      <c r="H607" s="225"/>
      <c r="I607" s="225"/>
      <c r="J607" s="225"/>
      <c r="K607" s="225"/>
      <c r="L607" s="225"/>
      <c r="M607" s="218"/>
      <c r="N607" s="225"/>
      <c r="O607" s="225"/>
      <c r="P607" s="229"/>
      <c r="Q607" s="229"/>
      <c r="R607" s="225"/>
    </row>
    <row r="608" spans="1:18" s="144" customFormat="1" ht="13.5" customHeight="1" x14ac:dyDescent="0.25">
      <c r="A608" s="672"/>
      <c r="B608" s="673"/>
      <c r="C608" s="212"/>
      <c r="D608" s="212"/>
      <c r="E608" s="163"/>
      <c r="F608" s="163"/>
      <c r="G608" s="163"/>
      <c r="H608" s="225"/>
      <c r="I608" s="225"/>
      <c r="J608" s="225"/>
      <c r="K608" s="225"/>
      <c r="L608" s="225"/>
      <c r="M608" s="218"/>
      <c r="N608" s="225"/>
      <c r="O608" s="225"/>
      <c r="P608" s="229"/>
      <c r="Q608" s="229"/>
      <c r="R608" s="225"/>
    </row>
    <row r="609" spans="1:18" s="144" customFormat="1" ht="13.5" customHeight="1" x14ac:dyDescent="0.25">
      <c r="A609" s="672"/>
      <c r="B609" s="642" t="s">
        <v>488</v>
      </c>
      <c r="C609" s="212"/>
      <c r="D609" s="625" t="s">
        <v>489</v>
      </c>
      <c r="E609" s="96" t="s">
        <v>33</v>
      </c>
      <c r="F609" s="163"/>
      <c r="G609" s="163"/>
      <c r="H609" s="225"/>
      <c r="I609" s="225">
        <v>2</v>
      </c>
      <c r="J609" s="225"/>
      <c r="K609" s="225"/>
      <c r="L609" s="226">
        <v>2</v>
      </c>
      <c r="M609" s="106" t="s">
        <v>31</v>
      </c>
      <c r="N609" s="226"/>
      <c r="O609" s="226">
        <v>30</v>
      </c>
      <c r="P609" s="295"/>
      <c r="Q609" s="295"/>
      <c r="R609" s="226">
        <v>30</v>
      </c>
    </row>
    <row r="610" spans="1:18" s="144" customFormat="1" ht="13.5" customHeight="1" x14ac:dyDescent="0.25">
      <c r="A610" s="623"/>
      <c r="B610" s="624"/>
      <c r="C610" s="212"/>
      <c r="D610" s="212"/>
      <c r="E610" s="163"/>
      <c r="F610" s="163"/>
      <c r="G610" s="163"/>
      <c r="H610" s="225"/>
      <c r="I610" s="225"/>
      <c r="J610" s="225"/>
      <c r="K610" s="225"/>
      <c r="L610" s="225"/>
      <c r="M610" s="218"/>
      <c r="N610" s="225"/>
      <c r="O610" s="225"/>
      <c r="P610" s="225"/>
      <c r="Q610" s="225"/>
      <c r="R610" s="468"/>
    </row>
    <row r="611" spans="1:18" s="144" customFormat="1" ht="13.5" customHeight="1" x14ac:dyDescent="0.25">
      <c r="A611" s="623"/>
      <c r="B611" s="624"/>
      <c r="C611" s="212"/>
      <c r="D611" s="212"/>
      <c r="E611" s="163" t="s">
        <v>282</v>
      </c>
      <c r="F611" s="163"/>
      <c r="G611" s="163"/>
      <c r="H611" s="225"/>
      <c r="I611" s="225">
        <v>2</v>
      </c>
      <c r="J611" s="225"/>
      <c r="K611" s="225"/>
      <c r="L611" s="225">
        <v>2</v>
      </c>
      <c r="M611" s="218"/>
      <c r="N611" s="225"/>
      <c r="O611" s="225">
        <v>30</v>
      </c>
      <c r="P611" s="225"/>
      <c r="Q611" s="225"/>
      <c r="R611" s="468">
        <v>30</v>
      </c>
    </row>
    <row r="612" spans="1:18" s="447" customFormat="1" ht="13.5" customHeight="1" x14ac:dyDescent="0.2">
      <c r="A612" s="232"/>
      <c r="B612" s="233"/>
      <c r="C612" s="160"/>
      <c r="D612" s="234"/>
      <c r="E612" s="235"/>
      <c r="F612" s="236"/>
      <c r="G612" s="236"/>
      <c r="H612" s="236"/>
      <c r="I612" s="236"/>
      <c r="J612" s="236"/>
      <c r="K612" s="236"/>
      <c r="L612" s="237"/>
      <c r="M612" s="243"/>
      <c r="N612" s="238"/>
      <c r="O612" s="238"/>
      <c r="P612" s="238"/>
      <c r="Q612" s="238"/>
      <c r="R612" s="239"/>
    </row>
    <row r="613" spans="1:18" s="144" customFormat="1" ht="13.5" customHeight="1" x14ac:dyDescent="0.2">
      <c r="A613" s="244"/>
      <c r="B613" s="245"/>
      <c r="C613" s="246"/>
      <c r="D613" s="247"/>
      <c r="E613" s="245"/>
      <c r="F613" s="245"/>
      <c r="G613" s="245"/>
      <c r="H613" s="245"/>
      <c r="I613" s="245"/>
      <c r="J613" s="245"/>
      <c r="K613" s="245"/>
      <c r="L613" s="244"/>
      <c r="M613" s="244"/>
      <c r="N613" s="245"/>
      <c r="O613" s="248"/>
      <c r="P613" s="248"/>
      <c r="Q613" s="248"/>
      <c r="R613" s="249"/>
    </row>
    <row r="614" spans="1:18" s="7" customFormat="1" ht="13.5" customHeight="1" x14ac:dyDescent="0.2">
      <c r="A614" s="15" t="s">
        <v>27</v>
      </c>
      <c r="B614" s="15"/>
      <c r="C614" s="82"/>
      <c r="D614" s="871" t="s">
        <v>20</v>
      </c>
      <c r="E614" s="871"/>
      <c r="F614" s="871"/>
      <c r="G614" s="871"/>
      <c r="H614" s="871"/>
      <c r="I614" s="871"/>
      <c r="J614" s="871"/>
      <c r="K614" s="15"/>
      <c r="L614" s="244"/>
      <c r="M614" s="15"/>
      <c r="N614" s="15" t="s">
        <v>29</v>
      </c>
      <c r="O614" s="244"/>
      <c r="P614" s="244"/>
      <c r="Q614" s="244"/>
      <c r="R614" s="244"/>
    </row>
    <row r="615" spans="1:18" s="7" customFormat="1" ht="13.5" customHeight="1" x14ac:dyDescent="0.2">
      <c r="A615" s="15"/>
      <c r="B615" s="15"/>
      <c r="C615" s="82"/>
      <c r="D615" s="244"/>
      <c r="E615" s="252"/>
      <c r="F615" s="244"/>
      <c r="G615" s="251"/>
      <c r="H615" s="727"/>
      <c r="I615" s="727"/>
      <c r="J615" s="247"/>
      <c r="K615" s="428"/>
      <c r="L615" s="601"/>
      <c r="M615" s="30"/>
      <c r="N615" s="15"/>
      <c r="O615" s="244"/>
      <c r="P615" s="244"/>
      <c r="Q615" s="244"/>
      <c r="R615" s="244"/>
    </row>
    <row r="616" spans="1:18" s="7" customFormat="1" ht="13.5" customHeight="1" x14ac:dyDescent="0.2">
      <c r="A616" s="15"/>
      <c r="B616" s="15"/>
      <c r="C616" s="661"/>
      <c r="D616" s="244"/>
      <c r="E616" s="244"/>
      <c r="F616" s="244"/>
      <c r="G616" s="244"/>
      <c r="H616" s="244"/>
      <c r="I616" s="244"/>
      <c r="J616" s="244"/>
      <c r="K616" s="15"/>
      <c r="L616" s="244"/>
      <c r="M616" s="15"/>
      <c r="N616" s="15"/>
      <c r="O616" s="244"/>
      <c r="P616" s="244"/>
      <c r="Q616" s="244"/>
      <c r="R616" s="244"/>
    </row>
    <row r="617" spans="1:18" s="7" customFormat="1" ht="13.5" customHeight="1" x14ac:dyDescent="0.2">
      <c r="A617" s="842" t="s">
        <v>272</v>
      </c>
      <c r="B617" s="842"/>
      <c r="C617" s="662"/>
      <c r="D617" s="875" t="s">
        <v>274</v>
      </c>
      <c r="E617" s="875"/>
      <c r="F617" s="144"/>
      <c r="G617" s="144"/>
      <c r="H617" s="875" t="s">
        <v>301</v>
      </c>
      <c r="I617" s="875"/>
      <c r="J617" s="875"/>
      <c r="K617" s="661"/>
      <c r="L617" s="253"/>
      <c r="N617" s="23"/>
      <c r="O617" s="875" t="s">
        <v>275</v>
      </c>
      <c r="P617" s="875"/>
      <c r="Q617" s="875"/>
      <c r="R617" s="875"/>
    </row>
    <row r="618" spans="1:18" s="7" customFormat="1" ht="13.5" customHeight="1" x14ac:dyDescent="0.2">
      <c r="A618" s="844" t="s">
        <v>273</v>
      </c>
      <c r="B618" s="844"/>
      <c r="C618" s="83"/>
      <c r="D618" s="871" t="s">
        <v>276</v>
      </c>
      <c r="E618" s="871"/>
      <c r="F618" s="144"/>
      <c r="G618" s="144"/>
      <c r="H618" s="871" t="s">
        <v>305</v>
      </c>
      <c r="I618" s="871"/>
      <c r="J618" s="871"/>
      <c r="K618" s="660"/>
      <c r="L618" s="666"/>
      <c r="N618" s="15"/>
      <c r="O618" s="871" t="s">
        <v>277</v>
      </c>
      <c r="P618" s="871"/>
      <c r="Q618" s="871"/>
      <c r="R618" s="871"/>
    </row>
    <row r="619" spans="1:18" s="7" customFormat="1" ht="13.5" customHeight="1" x14ac:dyDescent="0.2">
      <c r="A619" s="844"/>
      <c r="B619" s="844"/>
      <c r="C619" s="83"/>
      <c r="D619" s="871" t="s">
        <v>278</v>
      </c>
      <c r="E619" s="871"/>
      <c r="F619" s="144"/>
      <c r="G619" s="144"/>
      <c r="H619" s="871" t="s">
        <v>279</v>
      </c>
      <c r="I619" s="871"/>
      <c r="J619" s="871"/>
      <c r="K619" s="660"/>
      <c r="L619" s="666"/>
      <c r="N619" s="660"/>
      <c r="O619" s="871"/>
      <c r="P619" s="871"/>
      <c r="Q619" s="871"/>
      <c r="R619" s="871"/>
    </row>
    <row r="620" spans="1:18" s="144" customFormat="1" ht="13.5" customHeight="1" x14ac:dyDescent="0.2">
      <c r="A620" s="256"/>
      <c r="B620" s="244"/>
      <c r="C620" s="666" t="s">
        <v>22</v>
      </c>
      <c r="D620" s="244"/>
      <c r="E620" s="252"/>
      <c r="F620" s="252"/>
      <c r="G620" s="252"/>
      <c r="H620" s="251"/>
      <c r="I620" s="251"/>
      <c r="J620" s="252"/>
      <c r="K620" s="244"/>
      <c r="L620" s="244"/>
      <c r="M620" s="253"/>
      <c r="N620" s="666"/>
      <c r="O620" s="686"/>
      <c r="P620" s="696"/>
      <c r="Q620" s="686"/>
      <c r="R620" s="686"/>
    </row>
    <row r="621" spans="1:18" s="144" customFormat="1" ht="13.5" customHeight="1" x14ac:dyDescent="0.2">
      <c r="A621" s="871"/>
      <c r="B621" s="871"/>
      <c r="C621" s="253"/>
      <c r="D621" s="686"/>
      <c r="E621" s="686"/>
      <c r="F621" s="244"/>
      <c r="G621" s="244"/>
      <c r="H621" s="244"/>
      <c r="I621" s="244"/>
      <c r="J621" s="728"/>
      <c r="K621" s="253"/>
      <c r="L621" s="253"/>
      <c r="M621" s="253"/>
      <c r="N621" s="253"/>
      <c r="O621" s="253"/>
      <c r="P621" s="728"/>
      <c r="Q621" s="253"/>
      <c r="R621" s="244"/>
    </row>
    <row r="622" spans="1:18" s="144" customFormat="1" ht="13.5" customHeight="1" x14ac:dyDescent="0.2">
      <c r="A622" s="258"/>
      <c r="B622" s="251"/>
      <c r="C622" s="259"/>
      <c r="D622" s="260"/>
      <c r="E622" s="251"/>
      <c r="F622" s="260"/>
      <c r="G622" s="260"/>
      <c r="H622" s="260"/>
      <c r="I622" s="260"/>
      <c r="J622" s="260"/>
      <c r="K622" s="260"/>
      <c r="L622" s="260"/>
      <c r="M622" s="261"/>
      <c r="N622" s="261"/>
      <c r="O622" s="261"/>
      <c r="P622" s="261"/>
      <c r="Q622" s="261"/>
      <c r="R622" s="261"/>
    </row>
    <row r="623" spans="1:18" s="144" customFormat="1" ht="13.5" customHeight="1" x14ac:dyDescent="0.2">
      <c r="A623" s="145"/>
      <c r="B623" s="262"/>
      <c r="C623" s="263"/>
      <c r="D623" s="264"/>
      <c r="E623" s="262"/>
      <c r="F623" s="262"/>
      <c r="G623" s="262"/>
      <c r="H623" s="262"/>
      <c r="I623" s="262"/>
      <c r="J623" s="262"/>
      <c r="K623" s="262"/>
      <c r="L623" s="265"/>
      <c r="M623" s="265"/>
      <c r="N623" s="262"/>
      <c r="O623" s="262"/>
      <c r="P623" s="262"/>
      <c r="Q623" s="262"/>
      <c r="R623" s="265"/>
    </row>
    <row r="624" spans="1:18" s="144" customFormat="1" ht="13.5" customHeight="1" x14ac:dyDescent="0.2">
      <c r="A624" s="145"/>
      <c r="B624" s="262"/>
      <c r="C624" s="263"/>
      <c r="D624" s="264"/>
      <c r="E624" s="262"/>
      <c r="F624" s="262"/>
      <c r="G624" s="262"/>
      <c r="H624" s="262"/>
      <c r="I624" s="262"/>
      <c r="J624" s="262"/>
      <c r="K624" s="262"/>
      <c r="L624" s="265"/>
      <c r="M624" s="265"/>
      <c r="N624" s="262"/>
      <c r="O624" s="262"/>
      <c r="P624" s="262"/>
      <c r="Q624" s="262"/>
      <c r="R624" s="265"/>
    </row>
    <row r="625" spans="1:18" s="144" customFormat="1" ht="13.5" customHeight="1" x14ac:dyDescent="0.2">
      <c r="A625" s="145"/>
      <c r="B625" s="262"/>
      <c r="C625" s="263"/>
      <c r="D625" s="264"/>
      <c r="E625" s="262"/>
      <c r="F625" s="262"/>
      <c r="G625" s="262"/>
      <c r="H625" s="262"/>
      <c r="I625" s="262"/>
      <c r="J625" s="262"/>
      <c r="K625" s="262"/>
      <c r="L625" s="265"/>
      <c r="M625" s="265"/>
      <c r="N625" s="262"/>
      <c r="O625" s="262"/>
      <c r="P625" s="262"/>
      <c r="Q625" s="262"/>
      <c r="R625" s="265"/>
    </row>
    <row r="626" spans="1:18" s="144" customFormat="1" ht="13.5" customHeight="1" x14ac:dyDescent="0.2">
      <c r="A626" s="145"/>
      <c r="B626" s="262"/>
      <c r="C626" s="263"/>
      <c r="D626" s="264"/>
      <c r="E626" s="262"/>
      <c r="F626" s="262"/>
      <c r="G626" s="262"/>
      <c r="H626" s="262"/>
      <c r="I626" s="262"/>
      <c r="J626" s="262"/>
      <c r="K626" s="262"/>
      <c r="L626" s="265"/>
      <c r="M626" s="265"/>
      <c r="N626" s="262"/>
      <c r="O626" s="262"/>
      <c r="P626" s="262"/>
      <c r="Q626" s="262"/>
      <c r="R626" s="265"/>
    </row>
    <row r="627" spans="1:18" s="144" customFormat="1" ht="13.5" customHeight="1" x14ac:dyDescent="0.2">
      <c r="A627" s="145"/>
      <c r="B627" s="262"/>
      <c r="C627" s="263"/>
      <c r="D627" s="264"/>
      <c r="E627" s="262"/>
      <c r="F627" s="262"/>
      <c r="G627" s="262"/>
      <c r="H627" s="262"/>
      <c r="I627" s="262"/>
      <c r="J627" s="262"/>
      <c r="K627" s="262"/>
      <c r="L627" s="265"/>
      <c r="M627" s="265"/>
      <c r="N627" s="262"/>
      <c r="O627" s="262"/>
      <c r="P627" s="262"/>
      <c r="Q627" s="262"/>
      <c r="R627" s="265"/>
    </row>
    <row r="628" spans="1:18" s="144" customFormat="1" ht="13.5" customHeight="1" x14ac:dyDescent="0.2">
      <c r="A628" s="145"/>
      <c r="B628" s="262"/>
      <c r="C628" s="263"/>
      <c r="D628" s="264"/>
      <c r="E628" s="262"/>
      <c r="F628" s="262"/>
      <c r="G628" s="262"/>
      <c r="H628" s="262"/>
      <c r="I628" s="262"/>
      <c r="J628" s="262"/>
      <c r="K628" s="262"/>
      <c r="L628" s="265"/>
      <c r="M628" s="265"/>
      <c r="N628" s="262"/>
      <c r="O628" s="262"/>
      <c r="P628" s="262"/>
      <c r="Q628" s="262"/>
      <c r="R628" s="265"/>
    </row>
    <row r="629" spans="1:18" s="144" customFormat="1" ht="13.5" customHeight="1" x14ac:dyDescent="0.2">
      <c r="A629" s="145"/>
      <c r="B629" s="262"/>
      <c r="C629" s="263"/>
      <c r="D629" s="264"/>
      <c r="E629" s="262"/>
      <c r="F629" s="262"/>
      <c r="G629" s="262"/>
      <c r="H629" s="262"/>
      <c r="I629" s="262"/>
      <c r="J629" s="262"/>
      <c r="K629" s="262"/>
      <c r="L629" s="265"/>
      <c r="M629" s="265"/>
      <c r="N629" s="262"/>
      <c r="O629" s="262"/>
      <c r="P629" s="262"/>
      <c r="Q629" s="262"/>
      <c r="R629" s="265"/>
    </row>
    <row r="630" spans="1:18" s="144" customFormat="1" ht="13.5" customHeight="1" x14ac:dyDescent="0.2">
      <c r="A630" s="145"/>
      <c r="B630" s="262"/>
      <c r="C630" s="263"/>
      <c r="D630" s="264"/>
      <c r="E630" s="262"/>
      <c r="F630" s="262"/>
      <c r="G630" s="262"/>
      <c r="H630" s="262"/>
      <c r="I630" s="262"/>
      <c r="J630" s="262"/>
      <c r="K630" s="262"/>
      <c r="L630" s="265"/>
      <c r="M630" s="265"/>
      <c r="N630" s="262"/>
      <c r="O630" s="262"/>
      <c r="P630" s="262"/>
      <c r="Q630" s="262"/>
      <c r="R630" s="265"/>
    </row>
    <row r="631" spans="1:18" s="144" customFormat="1" ht="13.5" customHeight="1" x14ac:dyDescent="0.2">
      <c r="A631" s="145"/>
      <c r="B631" s="262"/>
      <c r="C631" s="263"/>
      <c r="D631" s="264"/>
      <c r="E631" s="262"/>
      <c r="F631" s="262"/>
      <c r="G631" s="262"/>
      <c r="H631" s="262"/>
      <c r="I631" s="262"/>
      <c r="J631" s="262"/>
      <c r="K631" s="262"/>
      <c r="L631" s="265"/>
      <c r="M631" s="265"/>
      <c r="N631" s="262"/>
      <c r="O631" s="262"/>
      <c r="P631" s="262"/>
      <c r="Q631" s="262"/>
      <c r="R631" s="265"/>
    </row>
    <row r="632" spans="1:18" s="144" customFormat="1" ht="13.5" customHeight="1" x14ac:dyDescent="0.2">
      <c r="A632" s="145"/>
      <c r="B632" s="262"/>
      <c r="C632" s="263"/>
      <c r="D632" s="264"/>
      <c r="E632" s="262"/>
      <c r="F632" s="262"/>
      <c r="G632" s="262"/>
      <c r="H632" s="262"/>
      <c r="I632" s="262"/>
      <c r="J632" s="262"/>
      <c r="K632" s="262"/>
      <c r="L632" s="265"/>
      <c r="M632" s="265"/>
      <c r="N632" s="262"/>
      <c r="O632" s="262"/>
      <c r="P632" s="262"/>
      <c r="Q632" s="262"/>
      <c r="R632" s="265"/>
    </row>
    <row r="633" spans="1:18" s="447" customFormat="1" ht="13.5" customHeight="1" x14ac:dyDescent="0.2">
      <c r="A633" s="145"/>
      <c r="B633" s="262"/>
      <c r="C633" s="263"/>
      <c r="D633" s="264"/>
      <c r="E633" s="262"/>
      <c r="F633" s="262"/>
      <c r="G633" s="262"/>
      <c r="H633" s="262"/>
      <c r="I633" s="262"/>
      <c r="J633" s="262"/>
      <c r="K633" s="262"/>
      <c r="L633" s="265"/>
      <c r="M633" s="265"/>
      <c r="N633" s="262"/>
      <c r="O633" s="262"/>
      <c r="P633" s="262"/>
      <c r="Q633" s="262"/>
      <c r="R633" s="265"/>
    </row>
    <row r="634" spans="1:18" s="144" customFormat="1" ht="13.5" customHeight="1" x14ac:dyDescent="0.2">
      <c r="A634" s="145"/>
      <c r="B634" s="262"/>
      <c r="C634" s="263"/>
      <c r="D634" s="264"/>
      <c r="E634" s="262"/>
      <c r="F634" s="262"/>
      <c r="G634" s="262"/>
      <c r="H634" s="262"/>
      <c r="I634" s="262"/>
      <c r="J634" s="262"/>
      <c r="K634" s="262"/>
      <c r="L634" s="265"/>
      <c r="M634" s="265"/>
      <c r="N634" s="262"/>
      <c r="O634" s="262"/>
      <c r="P634" s="262"/>
      <c r="Q634" s="262"/>
      <c r="R634" s="265"/>
    </row>
    <row r="635" spans="1:18" s="144" customFormat="1" ht="13.5" customHeight="1" x14ac:dyDescent="0.2">
      <c r="A635" s="145"/>
      <c r="B635" s="262"/>
      <c r="C635" s="263"/>
      <c r="D635" s="264"/>
      <c r="E635" s="262"/>
      <c r="F635" s="262"/>
      <c r="G635" s="262"/>
      <c r="H635" s="262"/>
      <c r="I635" s="262"/>
      <c r="J635" s="262"/>
      <c r="K635" s="262"/>
      <c r="L635" s="265"/>
      <c r="M635" s="265"/>
      <c r="N635" s="262"/>
      <c r="O635" s="262"/>
      <c r="P635" s="262"/>
      <c r="Q635" s="262"/>
      <c r="R635" s="265"/>
    </row>
    <row r="636" spans="1:18" s="144" customFormat="1" ht="13.5" customHeight="1" x14ac:dyDescent="0.2">
      <c r="A636" s="145"/>
      <c r="B636" s="262"/>
      <c r="C636" s="263"/>
      <c r="D636" s="264"/>
      <c r="E636" s="262"/>
      <c r="F636" s="262"/>
      <c r="G636" s="262"/>
      <c r="H636" s="262"/>
      <c r="I636" s="262"/>
      <c r="J636" s="262"/>
      <c r="K636" s="262"/>
      <c r="L636" s="265"/>
      <c r="M636" s="265"/>
      <c r="N636" s="262"/>
      <c r="O636" s="262"/>
      <c r="P636" s="262"/>
      <c r="Q636" s="262"/>
      <c r="R636" s="265"/>
    </row>
    <row r="637" spans="1:18" s="144" customFormat="1" ht="13.5" customHeight="1" x14ac:dyDescent="0.2">
      <c r="A637" s="145"/>
      <c r="B637" s="262"/>
      <c r="C637" s="263"/>
      <c r="D637" s="264"/>
      <c r="E637" s="262"/>
      <c r="F637" s="262"/>
      <c r="G637" s="262"/>
      <c r="H637" s="262"/>
      <c r="I637" s="262"/>
      <c r="J637" s="262"/>
      <c r="K637" s="262"/>
      <c r="L637" s="265"/>
      <c r="M637" s="265"/>
      <c r="N637" s="262"/>
      <c r="O637" s="262"/>
      <c r="P637" s="262"/>
      <c r="Q637" s="262"/>
      <c r="R637" s="265"/>
    </row>
    <row r="638" spans="1:18" s="144" customFormat="1" ht="13.5" customHeight="1" x14ac:dyDescent="0.2">
      <c r="A638" s="145"/>
      <c r="B638" s="262"/>
      <c r="C638" s="263"/>
      <c r="D638" s="264"/>
      <c r="E638" s="262"/>
      <c r="F638" s="262"/>
      <c r="G638" s="262"/>
      <c r="H638" s="262"/>
      <c r="I638" s="262"/>
      <c r="J638" s="262"/>
      <c r="K638" s="262"/>
      <c r="L638" s="265"/>
      <c r="M638" s="265"/>
      <c r="N638" s="262"/>
      <c r="O638" s="262"/>
      <c r="P638" s="262"/>
      <c r="Q638" s="262"/>
      <c r="R638" s="265"/>
    </row>
    <row r="639" spans="1:18" s="144" customFormat="1" ht="13.5" customHeight="1" x14ac:dyDescent="0.2">
      <c r="A639" s="145"/>
      <c r="B639" s="262"/>
      <c r="C639" s="263"/>
      <c r="D639" s="264"/>
      <c r="E639" s="262"/>
      <c r="F639" s="262"/>
      <c r="G639" s="262"/>
      <c r="H639" s="262"/>
      <c r="I639" s="262"/>
      <c r="J639" s="262"/>
      <c r="K639" s="262"/>
      <c r="L639" s="265"/>
      <c r="M639" s="265"/>
      <c r="N639" s="262"/>
      <c r="O639" s="262"/>
      <c r="P639" s="262"/>
      <c r="Q639" s="262"/>
      <c r="R639" s="265"/>
    </row>
    <row r="641" spans="1:19" ht="17.25" customHeight="1" x14ac:dyDescent="0.2"/>
    <row r="642" spans="1:19" ht="17.25" customHeight="1" x14ac:dyDescent="0.2"/>
    <row r="645" spans="1:19" x14ac:dyDescent="0.2">
      <c r="S645" s="254"/>
    </row>
    <row r="646" spans="1:19" ht="14.25" customHeight="1" x14ac:dyDescent="0.2">
      <c r="S646" s="254"/>
    </row>
    <row r="647" spans="1:19" x14ac:dyDescent="0.2">
      <c r="S647" s="254"/>
    </row>
    <row r="648" spans="1:19" x14ac:dyDescent="0.2">
      <c r="S648" s="148"/>
    </row>
    <row r="653" spans="1:19" s="148" customFormat="1" x14ac:dyDescent="0.2">
      <c r="A653" s="145"/>
      <c r="B653" s="262"/>
      <c r="C653" s="263"/>
      <c r="D653" s="264"/>
      <c r="E653" s="262"/>
      <c r="F653" s="262"/>
      <c r="G653" s="262"/>
      <c r="H653" s="262"/>
      <c r="I653" s="262"/>
      <c r="J653" s="262"/>
      <c r="K653" s="262"/>
      <c r="L653" s="265"/>
      <c r="M653" s="265"/>
      <c r="N653" s="262"/>
      <c r="O653" s="262"/>
      <c r="P653" s="262"/>
      <c r="Q653" s="262"/>
      <c r="R653" s="265"/>
    </row>
    <row r="654" spans="1:19" s="148" customFormat="1" x14ac:dyDescent="0.2">
      <c r="A654" s="145"/>
      <c r="B654" s="262"/>
      <c r="C654" s="263"/>
      <c r="D654" s="264"/>
      <c r="E654" s="262"/>
      <c r="F654" s="262"/>
      <c r="G654" s="262"/>
      <c r="H654" s="262"/>
      <c r="I654" s="262"/>
      <c r="J654" s="262"/>
      <c r="K654" s="262"/>
      <c r="L654" s="265"/>
      <c r="M654" s="265"/>
      <c r="N654" s="262"/>
      <c r="O654" s="262"/>
      <c r="P654" s="262"/>
      <c r="Q654" s="262"/>
      <c r="R654" s="265"/>
    </row>
    <row r="655" spans="1:19" s="148" customFormat="1" x14ac:dyDescent="0.2">
      <c r="A655" s="145"/>
      <c r="B655" s="262"/>
      <c r="C655" s="263"/>
      <c r="D655" s="264"/>
      <c r="E655" s="262"/>
      <c r="F655" s="262"/>
      <c r="G655" s="262"/>
      <c r="H655" s="262"/>
      <c r="I655" s="262"/>
      <c r="J655" s="262"/>
      <c r="K655" s="262"/>
      <c r="L655" s="265"/>
      <c r="M655" s="265"/>
      <c r="N655" s="262"/>
      <c r="O655" s="262"/>
      <c r="P655" s="262"/>
      <c r="Q655" s="262"/>
      <c r="R655" s="265"/>
    </row>
    <row r="656" spans="1:19" s="148" customFormat="1" x14ac:dyDescent="0.2">
      <c r="A656" s="145"/>
      <c r="B656" s="262"/>
      <c r="C656" s="263"/>
      <c r="D656" s="264"/>
      <c r="E656" s="262"/>
      <c r="F656" s="262"/>
      <c r="G656" s="262"/>
      <c r="H656" s="262"/>
      <c r="I656" s="262"/>
      <c r="J656" s="262"/>
      <c r="K656" s="262"/>
      <c r="L656" s="265"/>
      <c r="M656" s="265"/>
      <c r="N656" s="262"/>
      <c r="O656" s="262"/>
      <c r="P656" s="262"/>
      <c r="Q656" s="262"/>
      <c r="R656" s="265"/>
    </row>
    <row r="657" spans="1:18" s="148" customFormat="1" x14ac:dyDescent="0.2">
      <c r="A657" s="145"/>
      <c r="B657" s="262"/>
      <c r="C657" s="263"/>
      <c r="D657" s="264"/>
      <c r="E657" s="262"/>
      <c r="F657" s="262"/>
      <c r="G657" s="262"/>
      <c r="H657" s="262"/>
      <c r="I657" s="262"/>
      <c r="J657" s="262"/>
      <c r="K657" s="262"/>
      <c r="L657" s="265"/>
      <c r="M657" s="265"/>
      <c r="N657" s="262"/>
      <c r="O657" s="262"/>
      <c r="P657" s="262"/>
      <c r="Q657" s="262"/>
      <c r="R657" s="265"/>
    </row>
    <row r="658" spans="1:18" s="148" customFormat="1" x14ac:dyDescent="0.2">
      <c r="A658" s="145"/>
      <c r="B658" s="262"/>
      <c r="C658" s="263"/>
      <c r="D658" s="264"/>
      <c r="E658" s="262"/>
      <c r="F658" s="262"/>
      <c r="G658" s="262"/>
      <c r="H658" s="262"/>
      <c r="I658" s="262"/>
      <c r="J658" s="262"/>
      <c r="K658" s="262"/>
      <c r="L658" s="265"/>
      <c r="M658" s="265"/>
      <c r="N658" s="262"/>
      <c r="O658" s="262"/>
      <c r="P658" s="262"/>
      <c r="Q658" s="262"/>
      <c r="R658" s="265"/>
    </row>
    <row r="659" spans="1:18" s="148" customFormat="1" x14ac:dyDescent="0.2">
      <c r="A659" s="145"/>
      <c r="B659" s="262"/>
      <c r="C659" s="263"/>
      <c r="D659" s="264"/>
      <c r="E659" s="262"/>
      <c r="F659" s="262"/>
      <c r="G659" s="262"/>
      <c r="H659" s="262"/>
      <c r="I659" s="262"/>
      <c r="J659" s="262"/>
      <c r="K659" s="262"/>
      <c r="L659" s="265"/>
      <c r="M659" s="265"/>
      <c r="N659" s="262"/>
      <c r="O659" s="262"/>
      <c r="P659" s="262"/>
      <c r="Q659" s="262"/>
      <c r="R659" s="265"/>
    </row>
    <row r="660" spans="1:18" s="148" customFormat="1" x14ac:dyDescent="0.2">
      <c r="A660" s="145"/>
      <c r="B660" s="262"/>
      <c r="C660" s="263"/>
      <c r="D660" s="264"/>
      <c r="E660" s="262"/>
      <c r="F660" s="262"/>
      <c r="G660" s="262"/>
      <c r="H660" s="262"/>
      <c r="I660" s="262"/>
      <c r="J660" s="262"/>
      <c r="K660" s="262"/>
      <c r="L660" s="265"/>
      <c r="M660" s="265"/>
      <c r="N660" s="262"/>
      <c r="O660" s="262"/>
      <c r="P660" s="262"/>
      <c r="Q660" s="262"/>
      <c r="R660" s="265"/>
    </row>
    <row r="661" spans="1:18" s="148" customFormat="1" x14ac:dyDescent="0.2">
      <c r="A661" s="145"/>
      <c r="B661" s="262"/>
      <c r="C661" s="263"/>
      <c r="D661" s="264"/>
      <c r="E661" s="262"/>
      <c r="F661" s="262"/>
      <c r="G661" s="262"/>
      <c r="H661" s="262"/>
      <c r="I661" s="262"/>
      <c r="J661" s="262"/>
      <c r="K661" s="262"/>
      <c r="L661" s="265"/>
      <c r="M661" s="265"/>
      <c r="N661" s="262"/>
      <c r="O661" s="262"/>
      <c r="P661" s="262"/>
      <c r="Q661" s="262"/>
      <c r="R661" s="265"/>
    </row>
    <row r="662" spans="1:18" s="148" customFormat="1" x14ac:dyDescent="0.2">
      <c r="A662" s="145"/>
      <c r="B662" s="262"/>
      <c r="C662" s="263"/>
      <c r="D662" s="264"/>
      <c r="E662" s="262"/>
      <c r="F662" s="262"/>
      <c r="G662" s="262"/>
      <c r="H662" s="262"/>
      <c r="I662" s="262"/>
      <c r="J662" s="262"/>
      <c r="K662" s="262"/>
      <c r="L662" s="265"/>
      <c r="M662" s="265"/>
      <c r="N662" s="262"/>
      <c r="O662" s="262"/>
      <c r="P662" s="262"/>
      <c r="Q662" s="262"/>
      <c r="R662" s="265"/>
    </row>
    <row r="663" spans="1:18" s="148" customFormat="1" x14ac:dyDescent="0.2">
      <c r="A663" s="145"/>
      <c r="B663" s="262"/>
      <c r="C663" s="263"/>
      <c r="D663" s="264"/>
      <c r="E663" s="262"/>
      <c r="F663" s="262"/>
      <c r="G663" s="262"/>
      <c r="H663" s="262"/>
      <c r="I663" s="262"/>
      <c r="J663" s="262"/>
      <c r="K663" s="262"/>
      <c r="L663" s="265"/>
      <c r="M663" s="265"/>
      <c r="N663" s="262"/>
      <c r="O663" s="262"/>
      <c r="P663" s="262"/>
      <c r="Q663" s="262"/>
      <c r="R663" s="265"/>
    </row>
    <row r="664" spans="1:18" s="148" customFormat="1" x14ac:dyDescent="0.2">
      <c r="A664" s="145"/>
      <c r="B664" s="262"/>
      <c r="C664" s="263"/>
      <c r="D664" s="264"/>
      <c r="E664" s="262"/>
      <c r="F664" s="262"/>
      <c r="G664" s="262"/>
      <c r="H664" s="262"/>
      <c r="I664" s="262"/>
      <c r="J664" s="262"/>
      <c r="K664" s="262"/>
      <c r="L664" s="265"/>
      <c r="M664" s="265"/>
      <c r="N664" s="262"/>
      <c r="O664" s="262"/>
      <c r="P664" s="262"/>
      <c r="Q664" s="262"/>
      <c r="R664" s="265"/>
    </row>
    <row r="665" spans="1:18" s="148" customFormat="1" x14ac:dyDescent="0.2">
      <c r="A665" s="145"/>
      <c r="B665" s="262"/>
      <c r="C665" s="263"/>
      <c r="D665" s="264"/>
      <c r="E665" s="262"/>
      <c r="F665" s="262"/>
      <c r="G665" s="262"/>
      <c r="H665" s="262"/>
      <c r="I665" s="262"/>
      <c r="J665" s="262"/>
      <c r="K665" s="262"/>
      <c r="L665" s="265"/>
      <c r="M665" s="265"/>
      <c r="N665" s="262"/>
      <c r="O665" s="262"/>
      <c r="P665" s="262"/>
      <c r="Q665" s="262"/>
      <c r="R665" s="265"/>
    </row>
    <row r="666" spans="1:18" s="148" customFormat="1" x14ac:dyDescent="0.2">
      <c r="A666" s="145"/>
      <c r="B666" s="262"/>
      <c r="C666" s="263"/>
      <c r="D666" s="264"/>
      <c r="E666" s="262"/>
      <c r="F666" s="262"/>
      <c r="G666" s="262"/>
      <c r="H666" s="262"/>
      <c r="I666" s="262"/>
      <c r="J666" s="262"/>
      <c r="K666" s="262"/>
      <c r="L666" s="265"/>
      <c r="M666" s="265"/>
      <c r="N666" s="262"/>
      <c r="O666" s="262"/>
      <c r="P666" s="262"/>
      <c r="Q666" s="262"/>
      <c r="R666" s="265"/>
    </row>
    <row r="667" spans="1:18" s="148" customFormat="1" x14ac:dyDescent="0.2">
      <c r="A667" s="145"/>
      <c r="B667" s="262"/>
      <c r="C667" s="263"/>
      <c r="D667" s="264"/>
      <c r="E667" s="262"/>
      <c r="F667" s="262"/>
      <c r="G667" s="262"/>
      <c r="H667" s="262"/>
      <c r="I667" s="262"/>
      <c r="J667" s="262"/>
      <c r="K667" s="262"/>
      <c r="L667" s="265"/>
      <c r="M667" s="265"/>
      <c r="N667" s="262"/>
      <c r="O667" s="262"/>
      <c r="P667" s="262"/>
      <c r="Q667" s="262"/>
      <c r="R667" s="265"/>
    </row>
    <row r="668" spans="1:18" s="148" customFormat="1" x14ac:dyDescent="0.2">
      <c r="A668" s="145"/>
      <c r="B668" s="262"/>
      <c r="C668" s="263"/>
      <c r="D668" s="264"/>
      <c r="E668" s="262"/>
      <c r="F668" s="262"/>
      <c r="G668" s="262"/>
      <c r="H668" s="262"/>
      <c r="I668" s="262"/>
      <c r="J668" s="262"/>
      <c r="K668" s="262"/>
      <c r="L668" s="265"/>
      <c r="M668" s="265"/>
      <c r="N668" s="262"/>
      <c r="O668" s="262"/>
      <c r="P668" s="262"/>
      <c r="Q668" s="262"/>
      <c r="R668" s="265"/>
    </row>
    <row r="669" spans="1:18" s="148" customFormat="1" x14ac:dyDescent="0.2">
      <c r="A669" s="145"/>
      <c r="B669" s="262"/>
      <c r="C669" s="263"/>
      <c r="D669" s="264"/>
      <c r="E669" s="262"/>
      <c r="F669" s="262"/>
      <c r="G669" s="262"/>
      <c r="H669" s="262"/>
      <c r="I669" s="262"/>
      <c r="J669" s="262"/>
      <c r="K669" s="262"/>
      <c r="L669" s="265"/>
      <c r="M669" s="265"/>
      <c r="N669" s="262"/>
      <c r="O669" s="262"/>
      <c r="P669" s="262"/>
      <c r="Q669" s="262"/>
      <c r="R669" s="265"/>
    </row>
    <row r="670" spans="1:18" s="148" customFormat="1" x14ac:dyDescent="0.2">
      <c r="A670" s="145"/>
      <c r="B670" s="262"/>
      <c r="C670" s="263"/>
      <c r="D670" s="264"/>
      <c r="E670" s="262"/>
      <c r="F670" s="262"/>
      <c r="G670" s="262"/>
      <c r="H670" s="262"/>
      <c r="I670" s="262"/>
      <c r="J670" s="262"/>
      <c r="K670" s="262"/>
      <c r="L670" s="265"/>
      <c r="M670" s="265"/>
      <c r="N670" s="262"/>
      <c r="O670" s="262"/>
      <c r="P670" s="262"/>
      <c r="Q670" s="262"/>
      <c r="R670" s="265"/>
    </row>
    <row r="671" spans="1:18" s="148" customFormat="1" x14ac:dyDescent="0.2">
      <c r="A671" s="145"/>
      <c r="B671" s="262"/>
      <c r="C671" s="263"/>
      <c r="D671" s="264"/>
      <c r="E671" s="262"/>
      <c r="F671" s="262"/>
      <c r="G671" s="262"/>
      <c r="H671" s="262"/>
      <c r="I671" s="262"/>
      <c r="J671" s="262"/>
      <c r="K671" s="262"/>
      <c r="L671" s="265"/>
      <c r="M671" s="265"/>
      <c r="N671" s="262"/>
      <c r="O671" s="262"/>
      <c r="P671" s="262"/>
      <c r="Q671" s="262"/>
      <c r="R671" s="265"/>
    </row>
    <row r="672" spans="1:18" s="148" customFormat="1" x14ac:dyDescent="0.2">
      <c r="A672" s="145"/>
      <c r="B672" s="262"/>
      <c r="C672" s="263"/>
      <c r="D672" s="264"/>
      <c r="E672" s="262"/>
      <c r="F672" s="262"/>
      <c r="G672" s="262"/>
      <c r="H672" s="262"/>
      <c r="I672" s="262"/>
      <c r="J672" s="262"/>
      <c r="K672" s="262"/>
      <c r="L672" s="265"/>
      <c r="M672" s="265"/>
      <c r="N672" s="262"/>
      <c r="O672" s="262"/>
      <c r="P672" s="262"/>
      <c r="Q672" s="262"/>
      <c r="R672" s="265"/>
    </row>
    <row r="673" spans="1:18" s="148" customFormat="1" x14ac:dyDescent="0.2">
      <c r="A673" s="145"/>
      <c r="B673" s="262"/>
      <c r="C673" s="263"/>
      <c r="D673" s="264"/>
      <c r="E673" s="262"/>
      <c r="F673" s="262"/>
      <c r="G673" s="262"/>
      <c r="H673" s="262"/>
      <c r="I673" s="262"/>
      <c r="J673" s="262"/>
      <c r="K673" s="262"/>
      <c r="L673" s="265"/>
      <c r="M673" s="265"/>
      <c r="N673" s="262"/>
      <c r="O673" s="262"/>
      <c r="P673" s="262"/>
      <c r="Q673" s="262"/>
      <c r="R673" s="265"/>
    </row>
    <row r="674" spans="1:18" s="148" customFormat="1" x14ac:dyDescent="0.2">
      <c r="A674" s="145"/>
      <c r="B674" s="262"/>
      <c r="C674" s="263"/>
      <c r="D674" s="264"/>
      <c r="E674" s="262"/>
      <c r="F674" s="262"/>
      <c r="G674" s="262"/>
      <c r="H674" s="262"/>
      <c r="I674" s="262"/>
      <c r="J674" s="262"/>
      <c r="K674" s="262"/>
      <c r="L674" s="265"/>
      <c r="M674" s="265"/>
      <c r="N674" s="262"/>
      <c r="O674" s="262"/>
      <c r="P674" s="262"/>
      <c r="Q674" s="262"/>
      <c r="R674" s="265"/>
    </row>
    <row r="675" spans="1:18" s="148" customFormat="1" x14ac:dyDescent="0.2">
      <c r="A675" s="145"/>
      <c r="B675" s="262"/>
      <c r="C675" s="263"/>
      <c r="D675" s="264"/>
      <c r="E675" s="262"/>
      <c r="F675" s="262"/>
      <c r="G675" s="262"/>
      <c r="H675" s="262"/>
      <c r="I675" s="262"/>
      <c r="J675" s="262"/>
      <c r="K675" s="262"/>
      <c r="L675" s="265"/>
      <c r="M675" s="265"/>
      <c r="N675" s="262"/>
      <c r="O675" s="262"/>
      <c r="P675" s="262"/>
      <c r="Q675" s="262"/>
      <c r="R675" s="265"/>
    </row>
    <row r="676" spans="1:18" s="148" customFormat="1" x14ac:dyDescent="0.2">
      <c r="A676" s="145"/>
      <c r="B676" s="262"/>
      <c r="C676" s="263"/>
      <c r="D676" s="264"/>
      <c r="E676" s="262"/>
      <c r="F676" s="262"/>
      <c r="G676" s="262"/>
      <c r="H676" s="262"/>
      <c r="I676" s="262"/>
      <c r="J676" s="262"/>
      <c r="K676" s="262"/>
      <c r="L676" s="265"/>
      <c r="M676" s="265"/>
      <c r="N676" s="262"/>
      <c r="O676" s="262"/>
      <c r="P676" s="262"/>
      <c r="Q676" s="262"/>
      <c r="R676" s="265"/>
    </row>
    <row r="677" spans="1:18" s="148" customFormat="1" x14ac:dyDescent="0.2">
      <c r="A677" s="145"/>
      <c r="B677" s="262"/>
      <c r="C677" s="263"/>
      <c r="D677" s="264"/>
      <c r="E677" s="262"/>
      <c r="F677" s="262"/>
      <c r="G677" s="262"/>
      <c r="H677" s="262"/>
      <c r="I677" s="262"/>
      <c r="J677" s="262"/>
      <c r="K677" s="262"/>
      <c r="L677" s="265"/>
      <c r="M677" s="265"/>
      <c r="N677" s="262"/>
      <c r="O677" s="262"/>
      <c r="P677" s="262"/>
      <c r="Q677" s="262"/>
      <c r="R677" s="265"/>
    </row>
    <row r="678" spans="1:18" s="148" customFormat="1" x14ac:dyDescent="0.2">
      <c r="A678" s="145"/>
      <c r="B678" s="262"/>
      <c r="C678" s="263"/>
      <c r="D678" s="264"/>
      <c r="E678" s="262"/>
      <c r="F678" s="262"/>
      <c r="G678" s="262"/>
      <c r="H678" s="262"/>
      <c r="I678" s="262"/>
      <c r="J678" s="262"/>
      <c r="K678" s="262"/>
      <c r="L678" s="265"/>
      <c r="M678" s="265"/>
      <c r="N678" s="262"/>
      <c r="O678" s="262"/>
      <c r="P678" s="262"/>
      <c r="Q678" s="262"/>
      <c r="R678" s="265"/>
    </row>
    <row r="679" spans="1:18" s="148" customFormat="1" x14ac:dyDescent="0.2">
      <c r="A679" s="145"/>
      <c r="B679" s="262"/>
      <c r="C679" s="263"/>
      <c r="D679" s="264"/>
      <c r="E679" s="262"/>
      <c r="F679" s="262"/>
      <c r="G679" s="262"/>
      <c r="H679" s="262"/>
      <c r="I679" s="262"/>
      <c r="J679" s="262"/>
      <c r="K679" s="262"/>
      <c r="L679" s="265"/>
      <c r="M679" s="265"/>
      <c r="N679" s="262"/>
      <c r="O679" s="262"/>
      <c r="P679" s="262"/>
      <c r="Q679" s="262"/>
      <c r="R679" s="265"/>
    </row>
    <row r="680" spans="1:18" s="148" customFormat="1" x14ac:dyDescent="0.2">
      <c r="A680" s="145"/>
      <c r="B680" s="262"/>
      <c r="C680" s="263"/>
      <c r="D680" s="264"/>
      <c r="E680" s="262"/>
      <c r="F680" s="262"/>
      <c r="G680" s="262"/>
      <c r="H680" s="262"/>
      <c r="I680" s="262"/>
      <c r="J680" s="262"/>
      <c r="K680" s="262"/>
      <c r="L680" s="265"/>
      <c r="M680" s="265"/>
      <c r="N680" s="262"/>
      <c r="O680" s="262"/>
      <c r="P680" s="262"/>
      <c r="Q680" s="262"/>
      <c r="R680" s="265"/>
    </row>
    <row r="681" spans="1:18" s="148" customFormat="1" x14ac:dyDescent="0.2">
      <c r="A681" s="145"/>
      <c r="B681" s="262"/>
      <c r="C681" s="263"/>
      <c r="D681" s="264"/>
      <c r="E681" s="262"/>
      <c r="F681" s="262"/>
      <c r="G681" s="262"/>
      <c r="H681" s="262"/>
      <c r="I681" s="262"/>
      <c r="J681" s="262"/>
      <c r="K681" s="262"/>
      <c r="L681" s="265"/>
      <c r="M681" s="265"/>
      <c r="N681" s="262"/>
      <c r="O681" s="262"/>
      <c r="P681" s="262"/>
      <c r="Q681" s="262"/>
      <c r="R681" s="265"/>
    </row>
    <row r="682" spans="1:18" s="148" customFormat="1" x14ac:dyDescent="0.2">
      <c r="A682" s="145"/>
      <c r="B682" s="262"/>
      <c r="C682" s="263"/>
      <c r="D682" s="264"/>
      <c r="E682" s="262"/>
      <c r="F682" s="262"/>
      <c r="G682" s="262"/>
      <c r="H682" s="262"/>
      <c r="I682" s="262"/>
      <c r="J682" s="262"/>
      <c r="K682" s="262"/>
      <c r="L682" s="265"/>
      <c r="M682" s="265"/>
      <c r="N682" s="262"/>
      <c r="O682" s="262"/>
      <c r="P682" s="262"/>
      <c r="Q682" s="262"/>
      <c r="R682" s="265"/>
    </row>
    <row r="683" spans="1:18" s="148" customFormat="1" x14ac:dyDescent="0.2">
      <c r="A683" s="145"/>
      <c r="B683" s="262"/>
      <c r="C683" s="263"/>
      <c r="D683" s="264"/>
      <c r="E683" s="262"/>
      <c r="F683" s="262"/>
      <c r="G683" s="262"/>
      <c r="H683" s="262"/>
      <c r="I683" s="262"/>
      <c r="J683" s="262"/>
      <c r="K683" s="262"/>
      <c r="L683" s="265"/>
      <c r="M683" s="265"/>
      <c r="N683" s="262"/>
      <c r="O683" s="262"/>
      <c r="P683" s="262"/>
      <c r="Q683" s="262"/>
      <c r="R683" s="265"/>
    </row>
    <row r="684" spans="1:18" s="148" customFormat="1" x14ac:dyDescent="0.2">
      <c r="A684" s="145"/>
      <c r="B684" s="262"/>
      <c r="C684" s="263"/>
      <c r="D684" s="264"/>
      <c r="E684" s="262"/>
      <c r="F684" s="262"/>
      <c r="G684" s="262"/>
      <c r="H684" s="262"/>
      <c r="I684" s="262"/>
      <c r="J684" s="262"/>
      <c r="K684" s="262"/>
      <c r="L684" s="265"/>
      <c r="M684" s="265"/>
      <c r="N684" s="262"/>
      <c r="O684" s="262"/>
      <c r="P684" s="262"/>
      <c r="Q684" s="262"/>
      <c r="R684" s="265"/>
    </row>
    <row r="685" spans="1:18" s="148" customFormat="1" x14ac:dyDescent="0.2">
      <c r="A685" s="145"/>
      <c r="B685" s="262"/>
      <c r="C685" s="263"/>
      <c r="D685" s="264"/>
      <c r="E685" s="262"/>
      <c r="F685" s="262"/>
      <c r="G685" s="262"/>
      <c r="H685" s="262"/>
      <c r="I685" s="262"/>
      <c r="J685" s="262"/>
      <c r="K685" s="262"/>
      <c r="L685" s="265"/>
      <c r="M685" s="265"/>
      <c r="N685" s="262"/>
      <c r="O685" s="262"/>
      <c r="P685" s="262"/>
      <c r="Q685" s="262"/>
      <c r="R685" s="265"/>
    </row>
    <row r="686" spans="1:18" s="148" customFormat="1" x14ac:dyDescent="0.2">
      <c r="A686" s="145"/>
      <c r="B686" s="262"/>
      <c r="C686" s="263"/>
      <c r="D686" s="264"/>
      <c r="E686" s="262"/>
      <c r="F686" s="262"/>
      <c r="G686" s="262"/>
      <c r="H686" s="262"/>
      <c r="I686" s="262"/>
      <c r="J686" s="262"/>
      <c r="K686" s="262"/>
      <c r="L686" s="265"/>
      <c r="M686" s="265"/>
      <c r="N686" s="262"/>
      <c r="O686" s="262"/>
      <c r="P686" s="262"/>
      <c r="Q686" s="262"/>
      <c r="R686" s="265"/>
    </row>
    <row r="687" spans="1:18" s="148" customFormat="1" x14ac:dyDescent="0.2">
      <c r="A687" s="145"/>
      <c r="B687" s="262"/>
      <c r="C687" s="263"/>
      <c r="D687" s="264"/>
      <c r="E687" s="262"/>
      <c r="F687" s="262"/>
      <c r="G687" s="262"/>
      <c r="H687" s="262"/>
      <c r="I687" s="262"/>
      <c r="J687" s="262"/>
      <c r="K687" s="262"/>
      <c r="L687" s="265"/>
      <c r="M687" s="265"/>
      <c r="N687" s="262"/>
      <c r="O687" s="262"/>
      <c r="P687" s="262"/>
      <c r="Q687" s="262"/>
      <c r="R687" s="265"/>
    </row>
    <row r="688" spans="1:18" s="148" customFormat="1" x14ac:dyDescent="0.2">
      <c r="A688" s="145"/>
      <c r="B688" s="262"/>
      <c r="C688" s="263"/>
      <c r="D688" s="264"/>
      <c r="E688" s="262"/>
      <c r="F688" s="262"/>
      <c r="G688" s="262"/>
      <c r="H688" s="262"/>
      <c r="I688" s="262"/>
      <c r="J688" s="262"/>
      <c r="K688" s="262"/>
      <c r="L688" s="265"/>
      <c r="M688" s="265"/>
      <c r="N688" s="262"/>
      <c r="O688" s="262"/>
      <c r="P688" s="262"/>
      <c r="Q688" s="262"/>
      <c r="R688" s="265"/>
    </row>
    <row r="689" spans="1:18" s="148" customFormat="1" x14ac:dyDescent="0.2">
      <c r="A689" s="145"/>
      <c r="B689" s="262"/>
      <c r="C689" s="263"/>
      <c r="D689" s="264"/>
      <c r="E689" s="262"/>
      <c r="F689" s="262"/>
      <c r="G689" s="262"/>
      <c r="H689" s="262"/>
      <c r="I689" s="262"/>
      <c r="J689" s="262"/>
      <c r="K689" s="262"/>
      <c r="L689" s="265"/>
      <c r="M689" s="265"/>
      <c r="N689" s="262"/>
      <c r="O689" s="262"/>
      <c r="P689" s="262"/>
      <c r="Q689" s="262"/>
      <c r="R689" s="265"/>
    </row>
    <row r="690" spans="1:18" s="148" customFormat="1" x14ac:dyDescent="0.2">
      <c r="A690" s="145"/>
      <c r="B690" s="262"/>
      <c r="C690" s="263"/>
      <c r="D690" s="264"/>
      <c r="E690" s="262"/>
      <c r="F690" s="262"/>
      <c r="G690" s="262"/>
      <c r="H690" s="262"/>
      <c r="I690" s="262"/>
      <c r="J690" s="262"/>
      <c r="K690" s="262"/>
      <c r="L690" s="265"/>
      <c r="M690" s="265"/>
      <c r="N690" s="262"/>
      <c r="O690" s="262"/>
      <c r="P690" s="262"/>
      <c r="Q690" s="262"/>
      <c r="R690" s="265"/>
    </row>
    <row r="691" spans="1:18" s="148" customFormat="1" x14ac:dyDescent="0.2">
      <c r="A691" s="145"/>
      <c r="B691" s="262"/>
      <c r="C691" s="263"/>
      <c r="D691" s="264"/>
      <c r="E691" s="262"/>
      <c r="F691" s="262"/>
      <c r="G691" s="262"/>
      <c r="H691" s="262"/>
      <c r="I691" s="262"/>
      <c r="J691" s="262"/>
      <c r="K691" s="262"/>
      <c r="L691" s="265"/>
      <c r="M691" s="265"/>
      <c r="N691" s="262"/>
      <c r="O691" s="262"/>
      <c r="P691" s="262"/>
      <c r="Q691" s="262"/>
      <c r="R691" s="265"/>
    </row>
    <row r="692" spans="1:18" s="148" customFormat="1" x14ac:dyDescent="0.2">
      <c r="A692" s="145"/>
      <c r="B692" s="262"/>
      <c r="C692" s="263"/>
      <c r="D692" s="264"/>
      <c r="E692" s="262"/>
      <c r="F692" s="262"/>
      <c r="G692" s="262"/>
      <c r="H692" s="262"/>
      <c r="I692" s="262"/>
      <c r="J692" s="262"/>
      <c r="K692" s="262"/>
      <c r="L692" s="265"/>
      <c r="M692" s="265"/>
      <c r="N692" s="262"/>
      <c r="O692" s="262"/>
      <c r="P692" s="262"/>
      <c r="Q692" s="262"/>
      <c r="R692" s="265"/>
    </row>
    <row r="693" spans="1:18" s="148" customFormat="1" x14ac:dyDescent="0.2">
      <c r="A693" s="145"/>
      <c r="B693" s="262"/>
      <c r="C693" s="263"/>
      <c r="D693" s="264"/>
      <c r="E693" s="262"/>
      <c r="F693" s="262"/>
      <c r="G693" s="262"/>
      <c r="H693" s="262"/>
      <c r="I693" s="262"/>
      <c r="J693" s="262"/>
      <c r="K693" s="262"/>
      <c r="L693" s="265"/>
      <c r="M693" s="265"/>
      <c r="N693" s="262"/>
      <c r="O693" s="262"/>
      <c r="P693" s="262"/>
      <c r="Q693" s="262"/>
      <c r="R693" s="265"/>
    </row>
    <row r="694" spans="1:18" s="148" customFormat="1" x14ac:dyDescent="0.2">
      <c r="A694" s="145"/>
      <c r="B694" s="262"/>
      <c r="C694" s="263"/>
      <c r="D694" s="264"/>
      <c r="E694" s="262"/>
      <c r="F694" s="262"/>
      <c r="G694" s="262"/>
      <c r="H694" s="262"/>
      <c r="I694" s="262"/>
      <c r="J694" s="262"/>
      <c r="K694" s="262"/>
      <c r="L694" s="265"/>
      <c r="M694" s="265"/>
      <c r="N694" s="262"/>
      <c r="O694" s="262"/>
      <c r="P694" s="262"/>
      <c r="Q694" s="262"/>
      <c r="R694" s="265"/>
    </row>
    <row r="695" spans="1:18" s="148" customFormat="1" x14ac:dyDescent="0.2">
      <c r="A695" s="145"/>
      <c r="B695" s="262"/>
      <c r="C695" s="263"/>
      <c r="D695" s="264"/>
      <c r="E695" s="262"/>
      <c r="F695" s="262"/>
      <c r="G695" s="262"/>
      <c r="H695" s="262"/>
      <c r="I695" s="262"/>
      <c r="J695" s="262"/>
      <c r="K695" s="262"/>
      <c r="L695" s="265"/>
      <c r="M695" s="265"/>
      <c r="N695" s="262"/>
      <c r="O695" s="262"/>
      <c r="P695" s="262"/>
      <c r="Q695" s="262"/>
      <c r="R695" s="265"/>
    </row>
    <row r="696" spans="1:18" s="148" customFormat="1" x14ac:dyDescent="0.2">
      <c r="A696" s="145"/>
      <c r="B696" s="262"/>
      <c r="C696" s="263"/>
      <c r="D696" s="264"/>
      <c r="E696" s="262"/>
      <c r="F696" s="262"/>
      <c r="G696" s="262"/>
      <c r="H696" s="262"/>
      <c r="I696" s="262"/>
      <c r="J696" s="262"/>
      <c r="K696" s="262"/>
      <c r="L696" s="265"/>
      <c r="M696" s="265"/>
      <c r="N696" s="262"/>
      <c r="O696" s="262"/>
      <c r="P696" s="262"/>
      <c r="Q696" s="262"/>
      <c r="R696" s="265"/>
    </row>
    <row r="697" spans="1:18" s="148" customFormat="1" x14ac:dyDescent="0.2">
      <c r="A697" s="145"/>
      <c r="B697" s="262"/>
      <c r="C697" s="263"/>
      <c r="D697" s="264"/>
      <c r="E697" s="262"/>
      <c r="F697" s="262"/>
      <c r="G697" s="262"/>
      <c r="H697" s="262"/>
      <c r="I697" s="262"/>
      <c r="J697" s="262"/>
      <c r="K697" s="262"/>
      <c r="L697" s="265"/>
      <c r="M697" s="265"/>
      <c r="N697" s="262"/>
      <c r="O697" s="262"/>
      <c r="P697" s="262"/>
      <c r="Q697" s="262"/>
      <c r="R697" s="265"/>
    </row>
    <row r="698" spans="1:18" s="148" customFormat="1" x14ac:dyDescent="0.2">
      <c r="A698" s="145"/>
      <c r="B698" s="262"/>
      <c r="C698" s="263"/>
      <c r="D698" s="264"/>
      <c r="E698" s="262"/>
      <c r="F698" s="262"/>
      <c r="G698" s="262"/>
      <c r="H698" s="262"/>
      <c r="I698" s="262"/>
      <c r="J698" s="262"/>
      <c r="K698" s="262"/>
      <c r="L698" s="265"/>
      <c r="M698" s="265"/>
      <c r="N698" s="262"/>
      <c r="O698" s="262"/>
      <c r="P698" s="262"/>
      <c r="Q698" s="262"/>
      <c r="R698" s="265"/>
    </row>
    <row r="699" spans="1:18" s="148" customFormat="1" x14ac:dyDescent="0.2">
      <c r="A699" s="145"/>
      <c r="B699" s="262"/>
      <c r="C699" s="263"/>
      <c r="D699" s="264"/>
      <c r="E699" s="262"/>
      <c r="F699" s="262"/>
      <c r="G699" s="262"/>
      <c r="H699" s="262"/>
      <c r="I699" s="262"/>
      <c r="J699" s="262"/>
      <c r="K699" s="262"/>
      <c r="L699" s="265"/>
      <c r="M699" s="265"/>
      <c r="N699" s="262"/>
      <c r="O699" s="262"/>
      <c r="P699" s="262"/>
      <c r="Q699" s="262"/>
      <c r="R699" s="265"/>
    </row>
    <row r="700" spans="1:18" s="148" customFormat="1" x14ac:dyDescent="0.2">
      <c r="A700" s="145"/>
      <c r="B700" s="262"/>
      <c r="C700" s="263"/>
      <c r="D700" s="264"/>
      <c r="E700" s="262"/>
      <c r="F700" s="262"/>
      <c r="G700" s="262"/>
      <c r="H700" s="262"/>
      <c r="I700" s="262"/>
      <c r="J700" s="262"/>
      <c r="K700" s="262"/>
      <c r="L700" s="265"/>
      <c r="M700" s="265"/>
      <c r="N700" s="262"/>
      <c r="O700" s="262"/>
      <c r="P700" s="262"/>
      <c r="Q700" s="262"/>
      <c r="R700" s="265"/>
    </row>
    <row r="701" spans="1:18" s="148" customFormat="1" x14ac:dyDescent="0.2">
      <c r="A701" s="145"/>
      <c r="B701" s="262"/>
      <c r="C701" s="263"/>
      <c r="D701" s="264"/>
      <c r="E701" s="262"/>
      <c r="F701" s="262"/>
      <c r="G701" s="262"/>
      <c r="H701" s="262"/>
      <c r="I701" s="262"/>
      <c r="J701" s="262"/>
      <c r="K701" s="262"/>
      <c r="L701" s="265"/>
      <c r="M701" s="265"/>
      <c r="N701" s="262"/>
      <c r="O701" s="262"/>
      <c r="P701" s="262"/>
      <c r="Q701" s="262"/>
      <c r="R701" s="265"/>
    </row>
    <row r="702" spans="1:18" s="148" customFormat="1" x14ac:dyDescent="0.2">
      <c r="A702" s="145"/>
      <c r="B702" s="262"/>
      <c r="C702" s="263"/>
      <c r="D702" s="264"/>
      <c r="E702" s="262"/>
      <c r="F702" s="262"/>
      <c r="G702" s="262"/>
      <c r="H702" s="262"/>
      <c r="I702" s="262"/>
      <c r="J702" s="262"/>
      <c r="K702" s="262"/>
      <c r="L702" s="265"/>
      <c r="M702" s="265"/>
      <c r="N702" s="262"/>
      <c r="O702" s="262"/>
      <c r="P702" s="262"/>
      <c r="Q702" s="262"/>
      <c r="R702" s="265"/>
    </row>
    <row r="703" spans="1:18" s="148" customFormat="1" x14ac:dyDescent="0.2">
      <c r="A703" s="145"/>
      <c r="B703" s="262"/>
      <c r="C703" s="263"/>
      <c r="D703" s="264"/>
      <c r="E703" s="262"/>
      <c r="F703" s="262"/>
      <c r="G703" s="262"/>
      <c r="H703" s="262"/>
      <c r="I703" s="262"/>
      <c r="J703" s="262"/>
      <c r="K703" s="262"/>
      <c r="L703" s="265"/>
      <c r="M703" s="265"/>
      <c r="N703" s="262"/>
      <c r="O703" s="262"/>
      <c r="P703" s="262"/>
      <c r="Q703" s="262"/>
      <c r="R703" s="265"/>
    </row>
    <row r="704" spans="1:18" s="148" customFormat="1" x14ac:dyDescent="0.2">
      <c r="A704" s="145"/>
      <c r="B704" s="262"/>
      <c r="C704" s="263"/>
      <c r="D704" s="264"/>
      <c r="E704" s="262"/>
      <c r="F704" s="262"/>
      <c r="G704" s="262"/>
      <c r="H704" s="262"/>
      <c r="I704" s="262"/>
      <c r="J704" s="262"/>
      <c r="K704" s="262"/>
      <c r="L704" s="265"/>
      <c r="M704" s="265"/>
      <c r="N704" s="262"/>
      <c r="O704" s="262"/>
      <c r="P704" s="262"/>
      <c r="Q704" s="262"/>
      <c r="R704" s="265"/>
    </row>
    <row r="705" spans="1:18" s="148" customFormat="1" x14ac:dyDescent="0.2">
      <c r="A705" s="145"/>
      <c r="B705" s="262"/>
      <c r="C705" s="263"/>
      <c r="D705" s="264"/>
      <c r="E705" s="262"/>
      <c r="F705" s="262"/>
      <c r="G705" s="262"/>
      <c r="H705" s="262"/>
      <c r="I705" s="262"/>
      <c r="J705" s="262"/>
      <c r="K705" s="262"/>
      <c r="L705" s="265"/>
      <c r="M705" s="265"/>
      <c r="N705" s="262"/>
      <c r="O705" s="262"/>
      <c r="P705" s="262"/>
      <c r="Q705" s="262"/>
      <c r="R705" s="265"/>
    </row>
    <row r="706" spans="1:18" s="148" customFormat="1" x14ac:dyDescent="0.2">
      <c r="A706" s="145"/>
      <c r="B706" s="262"/>
      <c r="C706" s="263"/>
      <c r="D706" s="264"/>
      <c r="E706" s="262"/>
      <c r="F706" s="262"/>
      <c r="G706" s="262"/>
      <c r="H706" s="262"/>
      <c r="I706" s="262"/>
      <c r="J706" s="262"/>
      <c r="K706" s="262"/>
      <c r="L706" s="265"/>
      <c r="M706" s="265"/>
      <c r="N706" s="262"/>
      <c r="O706" s="262"/>
      <c r="P706" s="262"/>
      <c r="Q706" s="262"/>
      <c r="R706" s="265"/>
    </row>
    <row r="707" spans="1:18" s="148" customFormat="1" x14ac:dyDescent="0.2">
      <c r="A707" s="145"/>
      <c r="B707" s="262"/>
      <c r="C707" s="263"/>
      <c r="D707" s="264"/>
      <c r="E707" s="262"/>
      <c r="F707" s="262"/>
      <c r="G707" s="262"/>
      <c r="H707" s="262"/>
      <c r="I707" s="262"/>
      <c r="J707" s="262"/>
      <c r="K707" s="262"/>
      <c r="L707" s="265"/>
      <c r="M707" s="265"/>
      <c r="N707" s="262"/>
      <c r="O707" s="262"/>
      <c r="P707" s="262"/>
      <c r="Q707" s="262"/>
      <c r="R707" s="265"/>
    </row>
    <row r="708" spans="1:18" s="148" customFormat="1" x14ac:dyDescent="0.2">
      <c r="A708" s="145"/>
      <c r="B708" s="262"/>
      <c r="C708" s="263"/>
      <c r="D708" s="264"/>
      <c r="E708" s="262"/>
      <c r="F708" s="262"/>
      <c r="G708" s="262"/>
      <c r="H708" s="262"/>
      <c r="I708" s="262"/>
      <c r="J708" s="262"/>
      <c r="K708" s="262"/>
      <c r="L708" s="265"/>
      <c r="M708" s="265"/>
      <c r="N708" s="262"/>
      <c r="O708" s="262"/>
      <c r="P708" s="262"/>
      <c r="Q708" s="262"/>
      <c r="R708" s="265"/>
    </row>
    <row r="709" spans="1:18" s="148" customFormat="1" x14ac:dyDescent="0.2">
      <c r="A709" s="145"/>
      <c r="B709" s="262"/>
      <c r="C709" s="263"/>
      <c r="D709" s="264"/>
      <c r="E709" s="262"/>
      <c r="F709" s="262"/>
      <c r="G709" s="262"/>
      <c r="H709" s="262"/>
      <c r="I709" s="262"/>
      <c r="J709" s="262"/>
      <c r="K709" s="262"/>
      <c r="L709" s="265"/>
      <c r="M709" s="265"/>
      <c r="N709" s="262"/>
      <c r="O709" s="262"/>
      <c r="P709" s="262"/>
      <c r="Q709" s="262"/>
      <c r="R709" s="265"/>
    </row>
    <row r="710" spans="1:18" s="148" customFormat="1" x14ac:dyDescent="0.2">
      <c r="A710" s="145"/>
      <c r="B710" s="262"/>
      <c r="C710" s="263"/>
      <c r="D710" s="264"/>
      <c r="E710" s="262"/>
      <c r="F710" s="262"/>
      <c r="G710" s="262"/>
      <c r="H710" s="262"/>
      <c r="I710" s="262"/>
      <c r="J710" s="262"/>
      <c r="K710" s="262"/>
      <c r="L710" s="265"/>
      <c r="M710" s="265"/>
      <c r="N710" s="262"/>
      <c r="O710" s="262"/>
      <c r="P710" s="262"/>
      <c r="Q710" s="262"/>
      <c r="R710" s="265"/>
    </row>
    <row r="711" spans="1:18" s="148" customFormat="1" x14ac:dyDescent="0.2">
      <c r="A711" s="145"/>
      <c r="B711" s="262"/>
      <c r="C711" s="263"/>
      <c r="D711" s="264"/>
      <c r="E711" s="262"/>
      <c r="F711" s="262"/>
      <c r="G711" s="262"/>
      <c r="H711" s="262"/>
      <c r="I711" s="262"/>
      <c r="J711" s="262"/>
      <c r="K711" s="262"/>
      <c r="L711" s="265"/>
      <c r="M711" s="265"/>
      <c r="N711" s="262"/>
      <c r="O711" s="262"/>
      <c r="P711" s="262"/>
      <c r="Q711" s="262"/>
      <c r="R711" s="265"/>
    </row>
    <row r="712" spans="1:18" s="148" customFormat="1" x14ac:dyDescent="0.2">
      <c r="A712" s="145"/>
      <c r="B712" s="262"/>
      <c r="C712" s="263"/>
      <c r="D712" s="264"/>
      <c r="E712" s="262"/>
      <c r="F712" s="262"/>
      <c r="G712" s="262"/>
      <c r="H712" s="262"/>
      <c r="I712" s="262"/>
      <c r="J712" s="262"/>
      <c r="K712" s="262"/>
      <c r="L712" s="265"/>
      <c r="M712" s="265"/>
      <c r="N712" s="262"/>
      <c r="O712" s="262"/>
      <c r="P712" s="262"/>
      <c r="Q712" s="262"/>
      <c r="R712" s="265"/>
    </row>
    <row r="713" spans="1:18" s="148" customFormat="1" x14ac:dyDescent="0.2">
      <c r="A713" s="145"/>
      <c r="B713" s="262"/>
      <c r="C713" s="263"/>
      <c r="D713" s="264"/>
      <c r="E713" s="262"/>
      <c r="F713" s="262"/>
      <c r="G713" s="262"/>
      <c r="H713" s="262"/>
      <c r="I713" s="262"/>
      <c r="J713" s="262"/>
      <c r="K713" s="262"/>
      <c r="L713" s="265"/>
      <c r="M713" s="265"/>
      <c r="N713" s="262"/>
      <c r="O713" s="262"/>
      <c r="P713" s="262"/>
      <c r="Q713" s="262"/>
      <c r="R713" s="265"/>
    </row>
    <row r="714" spans="1:18" s="148" customFormat="1" x14ac:dyDescent="0.2">
      <c r="A714" s="145"/>
      <c r="B714" s="262"/>
      <c r="C714" s="263"/>
      <c r="D714" s="264"/>
      <c r="E714" s="262"/>
      <c r="F714" s="262"/>
      <c r="G714" s="262"/>
      <c r="H714" s="262"/>
      <c r="I714" s="262"/>
      <c r="J714" s="262"/>
      <c r="K714" s="262"/>
      <c r="L714" s="265"/>
      <c r="M714" s="265"/>
      <c r="N714" s="262"/>
      <c r="O714" s="262"/>
      <c r="P714" s="262"/>
      <c r="Q714" s="262"/>
      <c r="R714" s="265"/>
    </row>
    <row r="715" spans="1:18" s="148" customFormat="1" x14ac:dyDescent="0.2">
      <c r="A715" s="145"/>
      <c r="B715" s="262"/>
      <c r="C715" s="263"/>
      <c r="D715" s="264"/>
      <c r="E715" s="262"/>
      <c r="F715" s="262"/>
      <c r="G715" s="262"/>
      <c r="H715" s="262"/>
      <c r="I715" s="262"/>
      <c r="J715" s="262"/>
      <c r="K715" s="262"/>
      <c r="L715" s="265"/>
      <c r="M715" s="265"/>
      <c r="N715" s="262"/>
      <c r="O715" s="262"/>
      <c r="P715" s="262"/>
      <c r="Q715" s="262"/>
      <c r="R715" s="265"/>
    </row>
    <row r="716" spans="1:18" s="148" customFormat="1" x14ac:dyDescent="0.2">
      <c r="A716" s="145"/>
      <c r="B716" s="262"/>
      <c r="C716" s="263"/>
      <c r="D716" s="264"/>
      <c r="E716" s="262"/>
      <c r="F716" s="262"/>
      <c r="G716" s="262"/>
      <c r="H716" s="262"/>
      <c r="I716" s="262"/>
      <c r="J716" s="262"/>
      <c r="K716" s="262"/>
      <c r="L716" s="265"/>
      <c r="M716" s="265"/>
      <c r="N716" s="262"/>
      <c r="O716" s="262"/>
      <c r="P716" s="262"/>
      <c r="Q716" s="262"/>
      <c r="R716" s="265"/>
    </row>
    <row r="717" spans="1:18" s="148" customFormat="1" x14ac:dyDescent="0.2">
      <c r="A717" s="145"/>
      <c r="B717" s="262"/>
      <c r="C717" s="263"/>
      <c r="D717" s="264"/>
      <c r="E717" s="262"/>
      <c r="F717" s="262"/>
      <c r="G717" s="262"/>
      <c r="H717" s="262"/>
      <c r="I717" s="262"/>
      <c r="J717" s="262"/>
      <c r="K717" s="262"/>
      <c r="L717" s="265"/>
      <c r="M717" s="265"/>
      <c r="N717" s="262"/>
      <c r="O717" s="262"/>
      <c r="P717" s="262"/>
      <c r="Q717" s="262"/>
      <c r="R717" s="265"/>
    </row>
    <row r="718" spans="1:18" s="148" customFormat="1" x14ac:dyDescent="0.2">
      <c r="A718" s="145"/>
      <c r="B718" s="262"/>
      <c r="C718" s="263"/>
      <c r="D718" s="264"/>
      <c r="E718" s="262"/>
      <c r="F718" s="262"/>
      <c r="G718" s="262"/>
      <c r="H718" s="262"/>
      <c r="I718" s="262"/>
      <c r="J718" s="262"/>
      <c r="K718" s="262"/>
      <c r="L718" s="265"/>
      <c r="M718" s="265"/>
      <c r="N718" s="262"/>
      <c r="O718" s="262"/>
      <c r="P718" s="262"/>
      <c r="Q718" s="262"/>
      <c r="R718" s="265"/>
    </row>
    <row r="719" spans="1:18" s="148" customFormat="1" x14ac:dyDescent="0.2">
      <c r="A719" s="145"/>
      <c r="B719" s="262"/>
      <c r="C719" s="263"/>
      <c r="D719" s="264"/>
      <c r="E719" s="262"/>
      <c r="F719" s="262"/>
      <c r="G719" s="262"/>
      <c r="H719" s="262"/>
      <c r="I719" s="262"/>
      <c r="J719" s="262"/>
      <c r="K719" s="262"/>
      <c r="L719" s="265"/>
      <c r="M719" s="265"/>
      <c r="N719" s="262"/>
      <c r="O719" s="262"/>
      <c r="P719" s="262"/>
      <c r="Q719" s="262"/>
      <c r="R719" s="265"/>
    </row>
    <row r="720" spans="1:18" s="148" customFormat="1" x14ac:dyDescent="0.2">
      <c r="A720" s="145"/>
      <c r="B720" s="262"/>
      <c r="C720" s="263"/>
      <c r="D720" s="264"/>
      <c r="E720" s="262"/>
      <c r="F720" s="262"/>
      <c r="G720" s="262"/>
      <c r="H720" s="262"/>
      <c r="I720" s="262"/>
      <c r="J720" s="262"/>
      <c r="K720" s="262"/>
      <c r="L720" s="265"/>
      <c r="M720" s="265"/>
      <c r="N720" s="262"/>
      <c r="O720" s="262"/>
      <c r="P720" s="262"/>
      <c r="Q720" s="262"/>
      <c r="R720" s="265"/>
    </row>
    <row r="721" spans="1:18" s="148" customFormat="1" x14ac:dyDescent="0.2">
      <c r="A721" s="145"/>
      <c r="B721" s="262"/>
      <c r="C721" s="263"/>
      <c r="D721" s="264"/>
      <c r="E721" s="262"/>
      <c r="F721" s="262"/>
      <c r="G721" s="262"/>
      <c r="H721" s="262"/>
      <c r="I721" s="262"/>
      <c r="J721" s="262"/>
      <c r="K721" s="262"/>
      <c r="L721" s="265"/>
      <c r="M721" s="265"/>
      <c r="N721" s="262"/>
      <c r="O721" s="262"/>
      <c r="P721" s="262"/>
      <c r="Q721" s="262"/>
      <c r="R721" s="265"/>
    </row>
    <row r="722" spans="1:18" s="148" customFormat="1" x14ac:dyDescent="0.2">
      <c r="A722" s="145"/>
      <c r="B722" s="262"/>
      <c r="C722" s="263"/>
      <c r="D722" s="264"/>
      <c r="E722" s="262"/>
      <c r="F722" s="262"/>
      <c r="G722" s="262"/>
      <c r="H722" s="262"/>
      <c r="I722" s="262"/>
      <c r="J722" s="262"/>
      <c r="K722" s="262"/>
      <c r="L722" s="265"/>
      <c r="M722" s="265"/>
      <c r="N722" s="262"/>
      <c r="O722" s="262"/>
      <c r="P722" s="262"/>
      <c r="Q722" s="262"/>
      <c r="R722" s="265"/>
    </row>
    <row r="723" spans="1:18" s="148" customFormat="1" x14ac:dyDescent="0.2">
      <c r="A723" s="145"/>
      <c r="B723" s="262"/>
      <c r="C723" s="263"/>
      <c r="D723" s="264"/>
      <c r="E723" s="262"/>
      <c r="F723" s="262"/>
      <c r="G723" s="262"/>
      <c r="H723" s="262"/>
      <c r="I723" s="262"/>
      <c r="J723" s="262"/>
      <c r="K723" s="262"/>
      <c r="L723" s="265"/>
      <c r="M723" s="265"/>
      <c r="N723" s="262"/>
      <c r="O723" s="262"/>
      <c r="P723" s="262"/>
      <c r="Q723" s="262"/>
      <c r="R723" s="265"/>
    </row>
    <row r="724" spans="1:18" s="148" customFormat="1" x14ac:dyDescent="0.2">
      <c r="A724" s="145"/>
      <c r="B724" s="262"/>
      <c r="C724" s="263"/>
      <c r="D724" s="264"/>
      <c r="E724" s="262"/>
      <c r="F724" s="262"/>
      <c r="G724" s="262"/>
      <c r="H724" s="262"/>
      <c r="I724" s="262"/>
      <c r="J724" s="262"/>
      <c r="K724" s="262"/>
      <c r="L724" s="265"/>
      <c r="M724" s="265"/>
      <c r="N724" s="262"/>
      <c r="O724" s="262"/>
      <c r="P724" s="262"/>
      <c r="Q724" s="262"/>
      <c r="R724" s="265"/>
    </row>
    <row r="725" spans="1:18" s="148" customFormat="1" x14ac:dyDescent="0.2">
      <c r="A725" s="145"/>
      <c r="B725" s="262"/>
      <c r="C725" s="263"/>
      <c r="D725" s="264"/>
      <c r="E725" s="262"/>
      <c r="F725" s="262"/>
      <c r="G725" s="262"/>
      <c r="H725" s="262"/>
      <c r="I725" s="262"/>
      <c r="J725" s="262"/>
      <c r="K725" s="262"/>
      <c r="L725" s="265"/>
      <c r="M725" s="265"/>
      <c r="N725" s="262"/>
      <c r="O725" s="262"/>
      <c r="P725" s="262"/>
      <c r="Q725" s="262"/>
      <c r="R725" s="265"/>
    </row>
    <row r="726" spans="1:18" s="148" customFormat="1" x14ac:dyDescent="0.2">
      <c r="A726" s="145"/>
      <c r="B726" s="262"/>
      <c r="C726" s="263"/>
      <c r="D726" s="264"/>
      <c r="E726" s="262"/>
      <c r="F726" s="262"/>
      <c r="G726" s="262"/>
      <c r="H726" s="262"/>
      <c r="I726" s="262"/>
      <c r="J726" s="262"/>
      <c r="K726" s="262"/>
      <c r="L726" s="265"/>
      <c r="M726" s="265"/>
      <c r="N726" s="262"/>
      <c r="O726" s="262"/>
      <c r="P726" s="262"/>
      <c r="Q726" s="262"/>
      <c r="R726" s="265"/>
    </row>
    <row r="727" spans="1:18" s="148" customFormat="1" x14ac:dyDescent="0.2">
      <c r="A727" s="145"/>
      <c r="B727" s="262"/>
      <c r="C727" s="263"/>
      <c r="D727" s="264"/>
      <c r="E727" s="262"/>
      <c r="F727" s="262"/>
      <c r="G727" s="262"/>
      <c r="H727" s="262"/>
      <c r="I727" s="262"/>
      <c r="J727" s="262"/>
      <c r="K727" s="262"/>
      <c r="L727" s="265"/>
      <c r="M727" s="265"/>
      <c r="N727" s="262"/>
      <c r="O727" s="262"/>
      <c r="P727" s="262"/>
      <c r="Q727" s="262"/>
      <c r="R727" s="265"/>
    </row>
    <row r="728" spans="1:18" s="148" customFormat="1" x14ac:dyDescent="0.2">
      <c r="A728" s="145"/>
      <c r="B728" s="262"/>
      <c r="C728" s="263"/>
      <c r="D728" s="264"/>
      <c r="E728" s="262"/>
      <c r="F728" s="262"/>
      <c r="G728" s="262"/>
      <c r="H728" s="262"/>
      <c r="I728" s="262"/>
      <c r="J728" s="262"/>
      <c r="K728" s="262"/>
      <c r="L728" s="265"/>
      <c r="M728" s="265"/>
      <c r="N728" s="262"/>
      <c r="O728" s="262"/>
      <c r="P728" s="262"/>
      <c r="Q728" s="262"/>
      <c r="R728" s="265"/>
    </row>
    <row r="729" spans="1:18" s="148" customFormat="1" x14ac:dyDescent="0.2">
      <c r="A729" s="145"/>
      <c r="B729" s="262"/>
      <c r="C729" s="263"/>
      <c r="D729" s="264"/>
      <c r="E729" s="262"/>
      <c r="F729" s="262"/>
      <c r="G729" s="262"/>
      <c r="H729" s="262"/>
      <c r="I729" s="262"/>
      <c r="J729" s="262"/>
      <c r="K729" s="262"/>
      <c r="L729" s="265"/>
      <c r="M729" s="265"/>
      <c r="N729" s="262"/>
      <c r="O729" s="262"/>
      <c r="P729" s="262"/>
      <c r="Q729" s="262"/>
      <c r="R729" s="265"/>
    </row>
    <row r="730" spans="1:18" s="148" customFormat="1" x14ac:dyDescent="0.2">
      <c r="A730" s="145"/>
      <c r="B730" s="262"/>
      <c r="C730" s="263"/>
      <c r="D730" s="264"/>
      <c r="E730" s="262"/>
      <c r="F730" s="262"/>
      <c r="G730" s="262"/>
      <c r="H730" s="262"/>
      <c r="I730" s="262"/>
      <c r="J730" s="262"/>
      <c r="K730" s="262"/>
      <c r="L730" s="265"/>
      <c r="M730" s="265"/>
      <c r="N730" s="262"/>
      <c r="O730" s="262"/>
      <c r="P730" s="262"/>
      <c r="Q730" s="262"/>
      <c r="R730" s="265"/>
    </row>
    <row r="731" spans="1:18" s="148" customFormat="1" x14ac:dyDescent="0.2">
      <c r="A731" s="145"/>
      <c r="B731" s="262"/>
      <c r="C731" s="263"/>
      <c r="D731" s="264"/>
      <c r="E731" s="262"/>
      <c r="F731" s="262"/>
      <c r="G731" s="262"/>
      <c r="H731" s="262"/>
      <c r="I731" s="262"/>
      <c r="J731" s="262"/>
      <c r="K731" s="262"/>
      <c r="L731" s="265"/>
      <c r="M731" s="265"/>
      <c r="N731" s="262"/>
      <c r="O731" s="262"/>
      <c r="P731" s="262"/>
      <c r="Q731" s="262"/>
      <c r="R731" s="265"/>
    </row>
    <row r="732" spans="1:18" s="148" customFormat="1" x14ac:dyDescent="0.2">
      <c r="A732" s="145"/>
      <c r="B732" s="262"/>
      <c r="C732" s="263"/>
      <c r="D732" s="264"/>
      <c r="E732" s="262"/>
      <c r="F732" s="262"/>
      <c r="G732" s="262"/>
      <c r="H732" s="262"/>
      <c r="I732" s="262"/>
      <c r="J732" s="262"/>
      <c r="K732" s="262"/>
      <c r="L732" s="265"/>
      <c r="M732" s="265"/>
      <c r="N732" s="262"/>
      <c r="O732" s="262"/>
      <c r="P732" s="262"/>
      <c r="Q732" s="262"/>
      <c r="R732" s="265"/>
    </row>
    <row r="733" spans="1:18" s="148" customFormat="1" x14ac:dyDescent="0.2">
      <c r="A733" s="145"/>
      <c r="B733" s="262"/>
      <c r="C733" s="263"/>
      <c r="D733" s="264"/>
      <c r="E733" s="262"/>
      <c r="F733" s="262"/>
      <c r="G733" s="262"/>
      <c r="H733" s="262"/>
      <c r="I733" s="262"/>
      <c r="J733" s="262"/>
      <c r="K733" s="262"/>
      <c r="L733" s="265"/>
      <c r="M733" s="265"/>
      <c r="N733" s="262"/>
      <c r="O733" s="262"/>
      <c r="P733" s="262"/>
      <c r="Q733" s="262"/>
      <c r="R733" s="265"/>
    </row>
    <row r="734" spans="1:18" s="148" customFormat="1" x14ac:dyDescent="0.2">
      <c r="A734" s="145"/>
      <c r="B734" s="262"/>
      <c r="C734" s="263"/>
      <c r="D734" s="264"/>
      <c r="E734" s="262"/>
      <c r="F734" s="262"/>
      <c r="G734" s="262"/>
      <c r="H734" s="262"/>
      <c r="I734" s="262"/>
      <c r="J734" s="262"/>
      <c r="K734" s="262"/>
      <c r="L734" s="265"/>
      <c r="M734" s="265"/>
      <c r="N734" s="262"/>
      <c r="O734" s="262"/>
      <c r="P734" s="262"/>
      <c r="Q734" s="262"/>
      <c r="R734" s="265"/>
    </row>
    <row r="735" spans="1:18" s="148" customFormat="1" x14ac:dyDescent="0.2">
      <c r="A735" s="145"/>
      <c r="B735" s="262"/>
      <c r="C735" s="263"/>
      <c r="D735" s="264"/>
      <c r="E735" s="262"/>
      <c r="F735" s="262"/>
      <c r="G735" s="262"/>
      <c r="H735" s="262"/>
      <c r="I735" s="262"/>
      <c r="J735" s="262"/>
      <c r="K735" s="262"/>
      <c r="L735" s="265"/>
      <c r="M735" s="265"/>
      <c r="N735" s="262"/>
      <c r="O735" s="262"/>
      <c r="P735" s="262"/>
      <c r="Q735" s="262"/>
      <c r="R735" s="265"/>
    </row>
    <row r="736" spans="1:18" s="148" customFormat="1" x14ac:dyDescent="0.2">
      <c r="A736" s="145"/>
      <c r="B736" s="262"/>
      <c r="C736" s="263"/>
      <c r="D736" s="264"/>
      <c r="E736" s="262"/>
      <c r="F736" s="262"/>
      <c r="G736" s="262"/>
      <c r="H736" s="262"/>
      <c r="I736" s="262"/>
      <c r="J736" s="262"/>
      <c r="K736" s="262"/>
      <c r="L736" s="265"/>
      <c r="M736" s="265"/>
      <c r="N736" s="262"/>
      <c r="O736" s="262"/>
      <c r="P736" s="262"/>
      <c r="Q736" s="262"/>
      <c r="R736" s="265"/>
    </row>
    <row r="737" spans="1:19" s="148" customFormat="1" x14ac:dyDescent="0.2">
      <c r="A737" s="145"/>
      <c r="B737" s="262"/>
      <c r="C737" s="263"/>
      <c r="D737" s="264"/>
      <c r="E737" s="262"/>
      <c r="F737" s="262"/>
      <c r="G737" s="262"/>
      <c r="H737" s="262"/>
      <c r="I737" s="262"/>
      <c r="J737" s="262"/>
      <c r="K737" s="262"/>
      <c r="L737" s="265"/>
      <c r="M737" s="265"/>
      <c r="N737" s="262"/>
      <c r="O737" s="262"/>
      <c r="P737" s="262"/>
      <c r="Q737" s="262"/>
      <c r="R737" s="265"/>
    </row>
    <row r="738" spans="1:19" s="148" customFormat="1" x14ac:dyDescent="0.2">
      <c r="A738" s="145"/>
      <c r="B738" s="262"/>
      <c r="C738" s="263"/>
      <c r="D738" s="264"/>
      <c r="E738" s="262"/>
      <c r="F738" s="262"/>
      <c r="G738" s="262"/>
      <c r="H738" s="262"/>
      <c r="I738" s="262"/>
      <c r="J738" s="262"/>
      <c r="K738" s="262"/>
      <c r="L738" s="265"/>
      <c r="M738" s="265"/>
      <c r="N738" s="262"/>
      <c r="O738" s="262"/>
      <c r="P738" s="262"/>
      <c r="Q738" s="262"/>
      <c r="R738" s="265"/>
    </row>
    <row r="739" spans="1:19" s="148" customFormat="1" x14ac:dyDescent="0.2">
      <c r="A739" s="145"/>
      <c r="B739" s="262"/>
      <c r="C739" s="263"/>
      <c r="D739" s="264"/>
      <c r="E739" s="262"/>
      <c r="F739" s="262"/>
      <c r="G739" s="262"/>
      <c r="H739" s="262"/>
      <c r="I739" s="262"/>
      <c r="J739" s="262"/>
      <c r="K739" s="262"/>
      <c r="L739" s="265"/>
      <c r="M739" s="265"/>
      <c r="N739" s="262"/>
      <c r="O739" s="262"/>
      <c r="P739" s="262"/>
      <c r="Q739" s="262"/>
      <c r="R739" s="265"/>
    </row>
    <row r="740" spans="1:19" s="148" customFormat="1" x14ac:dyDescent="0.2">
      <c r="A740" s="145"/>
      <c r="B740" s="262"/>
      <c r="C740" s="263"/>
      <c r="D740" s="264"/>
      <c r="E740" s="262"/>
      <c r="F740" s="262"/>
      <c r="G740" s="262"/>
      <c r="H740" s="262"/>
      <c r="I740" s="262"/>
      <c r="J740" s="262"/>
      <c r="K740" s="262"/>
      <c r="L740" s="265"/>
      <c r="M740" s="265"/>
      <c r="N740" s="262"/>
      <c r="O740" s="262"/>
      <c r="P740" s="262"/>
      <c r="Q740" s="262"/>
      <c r="R740" s="265"/>
    </row>
    <row r="741" spans="1:19" s="148" customFormat="1" x14ac:dyDescent="0.2">
      <c r="A741" s="145"/>
      <c r="B741" s="262"/>
      <c r="C741" s="263"/>
      <c r="D741" s="264"/>
      <c r="E741" s="262"/>
      <c r="F741" s="262"/>
      <c r="G741" s="262"/>
      <c r="H741" s="262"/>
      <c r="I741" s="262"/>
      <c r="J741" s="262"/>
      <c r="K741" s="262"/>
      <c r="L741" s="265"/>
      <c r="M741" s="265"/>
      <c r="N741" s="262"/>
      <c r="O741" s="262"/>
      <c r="P741" s="262"/>
      <c r="Q741" s="262"/>
      <c r="R741" s="265"/>
    </row>
    <row r="742" spans="1:19" s="265" customFormat="1" x14ac:dyDescent="0.2">
      <c r="A742" s="145"/>
      <c r="B742" s="262"/>
      <c r="C742" s="263"/>
      <c r="D742" s="264"/>
      <c r="E742" s="262"/>
      <c r="F742" s="262"/>
      <c r="G742" s="262"/>
      <c r="H742" s="262"/>
      <c r="I742" s="262"/>
      <c r="J742" s="262"/>
      <c r="K742" s="262"/>
      <c r="N742" s="262"/>
      <c r="O742" s="262"/>
      <c r="P742" s="262"/>
      <c r="Q742" s="262"/>
      <c r="S742" s="266"/>
    </row>
    <row r="743" spans="1:19" s="265" customFormat="1" x14ac:dyDescent="0.2">
      <c r="A743" s="145"/>
      <c r="B743" s="262"/>
      <c r="C743" s="263"/>
      <c r="D743" s="264"/>
      <c r="E743" s="262"/>
      <c r="F743" s="262"/>
      <c r="G743" s="262"/>
      <c r="H743" s="262"/>
      <c r="I743" s="262"/>
      <c r="J743" s="262"/>
      <c r="K743" s="262"/>
      <c r="N743" s="262"/>
      <c r="O743" s="262"/>
      <c r="P743" s="262"/>
      <c r="Q743" s="262"/>
      <c r="S743" s="266"/>
    </row>
    <row r="744" spans="1:19" s="265" customFormat="1" x14ac:dyDescent="0.2">
      <c r="A744" s="145"/>
      <c r="B744" s="262"/>
      <c r="C744" s="263"/>
      <c r="D744" s="264"/>
      <c r="E744" s="262"/>
      <c r="F744" s="262"/>
      <c r="G744" s="262"/>
      <c r="H744" s="262"/>
      <c r="I744" s="262"/>
      <c r="J744" s="262"/>
      <c r="K744" s="262"/>
      <c r="N744" s="262"/>
      <c r="O744" s="262"/>
      <c r="P744" s="262"/>
      <c r="Q744" s="262"/>
      <c r="S744" s="266"/>
    </row>
    <row r="745" spans="1:19" s="265" customFormat="1" x14ac:dyDescent="0.2">
      <c r="A745" s="145"/>
      <c r="B745" s="262"/>
      <c r="C745" s="263"/>
      <c r="D745" s="264"/>
      <c r="E745" s="262"/>
      <c r="F745" s="262"/>
      <c r="G745" s="262"/>
      <c r="H745" s="262"/>
      <c r="I745" s="262"/>
      <c r="J745" s="262"/>
      <c r="K745" s="262"/>
      <c r="N745" s="262"/>
      <c r="O745" s="262"/>
      <c r="P745" s="262"/>
      <c r="Q745" s="262"/>
      <c r="S745" s="266"/>
    </row>
    <row r="746" spans="1:19" s="265" customFormat="1" x14ac:dyDescent="0.2">
      <c r="A746" s="145"/>
      <c r="B746" s="262"/>
      <c r="C746" s="263"/>
      <c r="D746" s="264"/>
      <c r="E746" s="262"/>
      <c r="F746" s="262"/>
      <c r="G746" s="262"/>
      <c r="H746" s="262"/>
      <c r="I746" s="262"/>
      <c r="J746" s="262"/>
      <c r="K746" s="262"/>
      <c r="N746" s="262"/>
      <c r="O746" s="262"/>
      <c r="P746" s="262"/>
      <c r="Q746" s="262"/>
      <c r="S746" s="266"/>
    </row>
    <row r="747" spans="1:19" s="265" customFormat="1" x14ac:dyDescent="0.2">
      <c r="A747" s="145"/>
      <c r="B747" s="262"/>
      <c r="C747" s="263"/>
      <c r="D747" s="264"/>
      <c r="E747" s="262"/>
      <c r="F747" s="262"/>
      <c r="G747" s="262"/>
      <c r="H747" s="262"/>
      <c r="I747" s="262"/>
      <c r="J747" s="262"/>
      <c r="K747" s="262"/>
      <c r="N747" s="262"/>
      <c r="O747" s="262"/>
      <c r="P747" s="262"/>
      <c r="Q747" s="262"/>
      <c r="S747" s="266"/>
    </row>
    <row r="748" spans="1:19" s="265" customFormat="1" x14ac:dyDescent="0.2">
      <c r="A748" s="145"/>
      <c r="B748" s="262"/>
      <c r="C748" s="263"/>
      <c r="D748" s="264"/>
      <c r="E748" s="262"/>
      <c r="F748" s="262"/>
      <c r="G748" s="262"/>
      <c r="H748" s="262"/>
      <c r="I748" s="262"/>
      <c r="J748" s="262"/>
      <c r="K748" s="262"/>
      <c r="N748" s="262"/>
      <c r="O748" s="262"/>
      <c r="P748" s="262"/>
      <c r="Q748" s="262"/>
      <c r="S748" s="266"/>
    </row>
    <row r="749" spans="1:19" s="265" customFormat="1" x14ac:dyDescent="0.2">
      <c r="A749" s="145"/>
      <c r="B749" s="262"/>
      <c r="C749" s="263"/>
      <c r="D749" s="264"/>
      <c r="E749" s="262"/>
      <c r="F749" s="262"/>
      <c r="G749" s="262"/>
      <c r="H749" s="262"/>
      <c r="I749" s="262"/>
      <c r="J749" s="262"/>
      <c r="K749" s="262"/>
      <c r="N749" s="262"/>
      <c r="O749" s="262"/>
      <c r="P749" s="262"/>
      <c r="Q749" s="262"/>
      <c r="S749" s="266"/>
    </row>
    <row r="750" spans="1:19" s="266" customFormat="1" x14ac:dyDescent="0.2">
      <c r="A750" s="145"/>
      <c r="B750" s="262"/>
      <c r="C750" s="263"/>
      <c r="D750" s="264"/>
      <c r="E750" s="262"/>
      <c r="F750" s="262"/>
      <c r="G750" s="262"/>
      <c r="H750" s="262"/>
      <c r="I750" s="262"/>
      <c r="J750" s="262"/>
      <c r="K750" s="262"/>
      <c r="L750" s="265"/>
      <c r="M750" s="265"/>
      <c r="N750" s="262"/>
      <c r="O750" s="262"/>
      <c r="P750" s="262"/>
      <c r="Q750" s="262"/>
      <c r="R750" s="265"/>
    </row>
    <row r="751" spans="1:19" s="266" customFormat="1" x14ac:dyDescent="0.2">
      <c r="A751" s="145"/>
      <c r="B751" s="262"/>
      <c r="C751" s="263"/>
      <c r="D751" s="264"/>
      <c r="E751" s="262"/>
      <c r="F751" s="262"/>
      <c r="G751" s="262"/>
      <c r="H751" s="262"/>
      <c r="I751" s="262"/>
      <c r="J751" s="262"/>
      <c r="K751" s="262"/>
      <c r="L751" s="265"/>
      <c r="M751" s="265"/>
      <c r="N751" s="262"/>
      <c r="O751" s="262"/>
      <c r="P751" s="262"/>
      <c r="Q751" s="262"/>
      <c r="R751" s="265"/>
    </row>
    <row r="752" spans="1:19" s="265" customFormat="1" x14ac:dyDescent="0.2">
      <c r="A752" s="145"/>
      <c r="B752" s="262"/>
      <c r="C752" s="263"/>
      <c r="D752" s="264"/>
      <c r="E752" s="262"/>
      <c r="F752" s="262"/>
      <c r="G752" s="262"/>
      <c r="H752" s="262"/>
      <c r="I752" s="262"/>
      <c r="J752" s="262"/>
      <c r="K752" s="262"/>
      <c r="N752" s="262"/>
      <c r="O752" s="262"/>
      <c r="P752" s="262"/>
      <c r="Q752" s="262"/>
      <c r="S752" s="266"/>
    </row>
    <row r="753" spans="1:19" s="265" customFormat="1" x14ac:dyDescent="0.2">
      <c r="A753" s="145"/>
      <c r="B753" s="262"/>
      <c r="C753" s="263"/>
      <c r="D753" s="264"/>
      <c r="E753" s="262"/>
      <c r="F753" s="262"/>
      <c r="G753" s="262"/>
      <c r="H753" s="262"/>
      <c r="I753" s="262"/>
      <c r="J753" s="262"/>
      <c r="K753" s="262"/>
      <c r="N753" s="262"/>
      <c r="O753" s="262"/>
      <c r="P753" s="262"/>
      <c r="Q753" s="262"/>
      <c r="S753" s="266"/>
    </row>
    <row r="754" spans="1:19" s="265" customFormat="1" x14ac:dyDescent="0.2">
      <c r="A754" s="145"/>
      <c r="B754" s="262"/>
      <c r="C754" s="263"/>
      <c r="D754" s="264"/>
      <c r="E754" s="262"/>
      <c r="F754" s="262"/>
      <c r="G754" s="262"/>
      <c r="H754" s="262"/>
      <c r="I754" s="262"/>
      <c r="J754" s="262"/>
      <c r="K754" s="262"/>
      <c r="N754" s="262"/>
      <c r="O754" s="262"/>
      <c r="P754" s="262"/>
      <c r="Q754" s="262"/>
      <c r="S754" s="266"/>
    </row>
    <row r="755" spans="1:19" s="265" customFormat="1" x14ac:dyDescent="0.2">
      <c r="A755" s="145"/>
      <c r="B755" s="262"/>
      <c r="C755" s="263"/>
      <c r="D755" s="264"/>
      <c r="E755" s="262"/>
      <c r="F755" s="262"/>
      <c r="G755" s="262"/>
      <c r="H755" s="262"/>
      <c r="I755" s="262"/>
      <c r="J755" s="262"/>
      <c r="K755" s="262"/>
      <c r="N755" s="262"/>
      <c r="O755" s="262"/>
      <c r="P755" s="262"/>
      <c r="Q755" s="262"/>
      <c r="S755" s="266"/>
    </row>
  </sheetData>
  <mergeCells count="38">
    <mergeCell ref="A621:B621"/>
    <mergeCell ref="D618:E618"/>
    <mergeCell ref="A617:B617"/>
    <mergeCell ref="D617:E617"/>
    <mergeCell ref="A618:B618"/>
    <mergeCell ref="D619:E619"/>
    <mergeCell ref="A2:R2"/>
    <mergeCell ref="A4:R4"/>
    <mergeCell ref="A6:B9"/>
    <mergeCell ref="C6:C9"/>
    <mergeCell ref="D6:D9"/>
    <mergeCell ref="E6:E9"/>
    <mergeCell ref="F6:G6"/>
    <mergeCell ref="H6:L6"/>
    <mergeCell ref="A3:R3"/>
    <mergeCell ref="A5:R5"/>
    <mergeCell ref="F9:G9"/>
    <mergeCell ref="M6:M8"/>
    <mergeCell ref="N6:R6"/>
    <mergeCell ref="F7:F8"/>
    <mergeCell ref="G7:G8"/>
    <mergeCell ref="R7:R8"/>
    <mergeCell ref="L7:L8"/>
    <mergeCell ref="T587:T589"/>
    <mergeCell ref="A619:B619"/>
    <mergeCell ref="H619:J619"/>
    <mergeCell ref="A430:B430"/>
    <mergeCell ref="A566:B566"/>
    <mergeCell ref="H618:J618"/>
    <mergeCell ref="D614:J614"/>
    <mergeCell ref="H617:J617"/>
    <mergeCell ref="O617:R617"/>
    <mergeCell ref="O618:R618"/>
    <mergeCell ref="O619:R619"/>
    <mergeCell ref="A20:B20"/>
    <mergeCell ref="A411:B411"/>
    <mergeCell ref="A412:B412"/>
    <mergeCell ref="A413:B413"/>
  </mergeCells>
  <printOptions horizontalCentered="1"/>
  <pageMargins left="0.5" right="1.25" top="0.75" bottom="0.75" header="0.3" footer="0.3"/>
  <pageSetup paperSize="5" scale="64" firstPageNumber="16" orientation="landscape" useFirstPageNumber="1" horizontalDpi="300" verticalDpi="300" r:id="rId1"/>
  <headerFooter alignWithMargins="0">
    <oddHeader>&amp;R</oddHeader>
    <oddFooter>&amp;C&amp;P</oddFooter>
  </headerFooter>
  <rowBreaks count="18" manualBreakCount="18">
    <brk id="46" max="18" man="1"/>
    <brk id="91" max="18" man="1"/>
    <brk id="107" max="18" man="1"/>
    <brk id="140" max="18" man="1"/>
    <brk id="177" max="18" man="1"/>
    <brk id="216" max="18" man="1"/>
    <brk id="258" max="18" man="1"/>
    <brk id="301" max="18" man="1"/>
    <brk id="331" max="18" man="1"/>
    <brk id="363" max="18" man="1"/>
    <brk id="395" max="18" man="1"/>
    <brk id="429" max="18" man="1"/>
    <brk id="450" max="18" man="1"/>
    <brk id="490" max="18" man="1"/>
    <brk id="533" max="18" man="1"/>
    <brk id="576" max="18" man="1"/>
    <brk id="624" max="19" man="1"/>
    <brk id="649" max="16383" man="1"/>
  </rowBreak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37"/>
  <sheetViews>
    <sheetView view="pageBreakPreview" zoomScale="75" zoomScaleNormal="75" zoomScaleSheetLayoutView="75" workbookViewId="0">
      <pane xSplit="3" ySplit="10" topLeftCell="D107" activePane="bottomRight" state="frozen"/>
      <selection pane="topRight" activeCell="D1" sqref="D1"/>
      <selection pane="bottomLeft" activeCell="A11" sqref="A11"/>
      <selection pane="bottomRight" activeCell="D113" sqref="D113"/>
    </sheetView>
  </sheetViews>
  <sheetFormatPr defaultRowHeight="12.75" x14ac:dyDescent="0.2"/>
  <cols>
    <col min="1" max="1" width="8" style="145" customWidth="1"/>
    <col min="2" max="2" width="41.7109375" style="262" customWidth="1"/>
    <col min="3" max="3" width="12.85546875" style="263" customWidth="1"/>
    <col min="4" max="4" width="30.140625" style="264" customWidth="1"/>
    <col min="5" max="5" width="30.140625" style="262" customWidth="1"/>
    <col min="6" max="6" width="8.42578125" style="262" customWidth="1"/>
    <col min="7" max="7" width="8.140625" style="262" customWidth="1"/>
    <col min="8" max="8" width="9.42578125" style="262" customWidth="1"/>
    <col min="9" max="9" width="9.28515625" style="262" customWidth="1"/>
    <col min="10" max="10" width="10.28515625" style="262" customWidth="1"/>
    <col min="11" max="11" width="9.28515625" style="262" customWidth="1"/>
    <col min="12" max="12" width="9.28515625" style="265" customWidth="1"/>
    <col min="13" max="13" width="8.42578125" style="265" customWidth="1"/>
    <col min="14" max="16" width="9.28515625" style="262" customWidth="1"/>
    <col min="17" max="17" width="9.140625" style="262" customWidth="1"/>
    <col min="18" max="18" width="9.5703125" style="265" customWidth="1"/>
    <col min="19" max="19" width="9.140625" style="144" hidden="1" customWidth="1"/>
    <col min="20" max="23" width="9.140625" style="144"/>
    <col min="24" max="16384" width="9.140625" style="145"/>
  </cols>
  <sheetData>
    <row r="1" spans="1:23" ht="23.25" customHeight="1" x14ac:dyDescent="0.2">
      <c r="A1" s="884" t="s">
        <v>271</v>
      </c>
      <c r="B1" s="884"/>
      <c r="C1" s="884"/>
      <c r="D1" s="884"/>
      <c r="E1" s="884"/>
      <c r="F1" s="884"/>
      <c r="G1" s="884"/>
      <c r="H1" s="884"/>
      <c r="I1" s="884"/>
      <c r="J1" s="884"/>
      <c r="K1" s="884"/>
      <c r="L1" s="884"/>
      <c r="M1" s="884"/>
      <c r="N1" s="884"/>
      <c r="O1" s="884"/>
      <c r="P1" s="884"/>
      <c r="Q1" s="884"/>
      <c r="R1" s="884"/>
    </row>
    <row r="2" spans="1:23" s="147" customFormat="1" ht="24.95" customHeight="1" x14ac:dyDescent="0.2">
      <c r="A2" s="854" t="s">
        <v>24</v>
      </c>
      <c r="B2" s="854"/>
      <c r="C2" s="854"/>
      <c r="D2" s="854"/>
      <c r="E2" s="854"/>
      <c r="F2" s="854"/>
      <c r="G2" s="854"/>
      <c r="H2" s="854"/>
      <c r="I2" s="854"/>
      <c r="J2" s="854"/>
      <c r="K2" s="854"/>
      <c r="L2" s="854"/>
      <c r="M2" s="854"/>
      <c r="N2" s="854"/>
      <c r="O2" s="854"/>
      <c r="P2" s="854"/>
      <c r="Q2" s="854"/>
      <c r="R2" s="854"/>
      <c r="S2" s="146"/>
      <c r="T2" s="146"/>
      <c r="U2" s="146"/>
      <c r="V2" s="146"/>
      <c r="W2" s="146"/>
    </row>
    <row r="3" spans="1:23" s="146" customFormat="1" ht="24.95" customHeight="1" x14ac:dyDescent="0.2">
      <c r="A3" s="854" t="s">
        <v>210</v>
      </c>
      <c r="B3" s="854"/>
      <c r="C3" s="854"/>
      <c r="D3" s="854"/>
      <c r="E3" s="854"/>
      <c r="F3" s="854"/>
      <c r="G3" s="854"/>
      <c r="H3" s="854"/>
      <c r="I3" s="854"/>
      <c r="J3" s="854"/>
      <c r="K3" s="854"/>
      <c r="L3" s="854"/>
      <c r="M3" s="854"/>
      <c r="N3" s="854"/>
      <c r="O3" s="854"/>
      <c r="P3" s="854"/>
      <c r="Q3" s="854"/>
      <c r="R3" s="854"/>
    </row>
    <row r="4" spans="1:23" s="146" customFormat="1" ht="24.95" customHeight="1" x14ac:dyDescent="0.2">
      <c r="A4" s="854" t="s">
        <v>320</v>
      </c>
      <c r="B4" s="854"/>
      <c r="C4" s="854"/>
      <c r="D4" s="854"/>
      <c r="E4" s="854"/>
      <c r="F4" s="854"/>
      <c r="G4" s="854"/>
      <c r="H4" s="854"/>
      <c r="I4" s="854"/>
      <c r="J4" s="854"/>
      <c r="K4" s="854"/>
      <c r="L4" s="854"/>
      <c r="M4" s="854"/>
      <c r="N4" s="854"/>
      <c r="O4" s="854"/>
      <c r="P4" s="854"/>
      <c r="Q4" s="854"/>
      <c r="R4" s="854"/>
    </row>
    <row r="5" spans="1:23" s="146" customFormat="1" ht="15.95" customHeight="1" x14ac:dyDescent="0.2">
      <c r="A5" s="856" t="s">
        <v>21</v>
      </c>
      <c r="B5" s="856"/>
      <c r="C5" s="856"/>
      <c r="D5" s="856"/>
      <c r="E5" s="856"/>
      <c r="F5" s="856"/>
      <c r="G5" s="856"/>
      <c r="H5" s="856"/>
      <c r="I5" s="856"/>
      <c r="J5" s="856"/>
      <c r="K5" s="856"/>
      <c r="L5" s="856"/>
      <c r="M5" s="856"/>
      <c r="N5" s="856"/>
      <c r="O5" s="856"/>
      <c r="P5" s="856"/>
      <c r="Q5" s="856"/>
      <c r="R5" s="856"/>
    </row>
    <row r="6" spans="1:23" s="146" customFormat="1" ht="26.25" x14ac:dyDescent="0.2">
      <c r="A6" s="267"/>
      <c r="B6" s="268"/>
      <c r="C6" s="269"/>
      <c r="D6" s="268"/>
      <c r="E6" s="268"/>
      <c r="F6" s="268"/>
      <c r="G6" s="268"/>
      <c r="H6" s="268"/>
      <c r="I6" s="268"/>
      <c r="J6" s="268"/>
      <c r="K6" s="268"/>
      <c r="L6" s="268"/>
      <c r="M6" s="268"/>
      <c r="N6" s="268"/>
      <c r="O6" s="268"/>
      <c r="P6" s="268"/>
      <c r="Q6" s="268"/>
      <c r="R6" s="268"/>
    </row>
    <row r="7" spans="1:23" s="148" customFormat="1" ht="31.5" customHeight="1" x14ac:dyDescent="0.2">
      <c r="A7" s="870" t="s">
        <v>23</v>
      </c>
      <c r="B7" s="870"/>
      <c r="C7" s="861" t="s">
        <v>26</v>
      </c>
      <c r="D7" s="852" t="s">
        <v>28</v>
      </c>
      <c r="E7" s="864" t="s">
        <v>19</v>
      </c>
      <c r="F7" s="852" t="s">
        <v>321</v>
      </c>
      <c r="G7" s="852"/>
      <c r="H7" s="852" t="s">
        <v>322</v>
      </c>
      <c r="I7" s="852"/>
      <c r="J7" s="852"/>
      <c r="K7" s="852"/>
      <c r="L7" s="852"/>
      <c r="M7" s="852" t="s">
        <v>25</v>
      </c>
      <c r="N7" s="852" t="s">
        <v>323</v>
      </c>
      <c r="O7" s="852"/>
      <c r="P7" s="852"/>
      <c r="Q7" s="852"/>
      <c r="R7" s="852"/>
    </row>
    <row r="8" spans="1:23" s="148" customFormat="1" ht="15.75" x14ac:dyDescent="0.2">
      <c r="A8" s="870"/>
      <c r="B8" s="870"/>
      <c r="C8" s="862"/>
      <c r="D8" s="852"/>
      <c r="E8" s="865"/>
      <c r="F8" s="860" t="s">
        <v>3</v>
      </c>
      <c r="G8" s="860" t="s">
        <v>4</v>
      </c>
      <c r="H8" s="149" t="s">
        <v>5</v>
      </c>
      <c r="I8" s="149" t="s">
        <v>6</v>
      </c>
      <c r="J8" s="149" t="s">
        <v>7</v>
      </c>
      <c r="K8" s="149" t="s">
        <v>8</v>
      </c>
      <c r="L8" s="852" t="s">
        <v>0</v>
      </c>
      <c r="M8" s="852"/>
      <c r="N8" s="149" t="s">
        <v>5</v>
      </c>
      <c r="O8" s="149" t="s">
        <v>6</v>
      </c>
      <c r="P8" s="149" t="s">
        <v>7</v>
      </c>
      <c r="Q8" s="149" t="s">
        <v>8</v>
      </c>
      <c r="R8" s="852" t="s">
        <v>0</v>
      </c>
    </row>
    <row r="9" spans="1:23" s="148" customFormat="1" ht="15.75" x14ac:dyDescent="0.2">
      <c r="A9" s="870"/>
      <c r="B9" s="870"/>
      <c r="C9" s="862"/>
      <c r="D9" s="852"/>
      <c r="E9" s="865"/>
      <c r="F9" s="860"/>
      <c r="G9" s="860"/>
      <c r="H9" s="150" t="s">
        <v>9</v>
      </c>
      <c r="I9" s="150" t="s">
        <v>9</v>
      </c>
      <c r="J9" s="150" t="s">
        <v>9</v>
      </c>
      <c r="K9" s="150" t="s">
        <v>9</v>
      </c>
      <c r="L9" s="852"/>
      <c r="M9" s="852"/>
      <c r="N9" s="150" t="s">
        <v>9</v>
      </c>
      <c r="O9" s="150" t="s">
        <v>9</v>
      </c>
      <c r="P9" s="150" t="s">
        <v>9</v>
      </c>
      <c r="Q9" s="150" t="s">
        <v>9</v>
      </c>
      <c r="R9" s="852"/>
    </row>
    <row r="10" spans="1:23" s="148" customFormat="1" ht="25.5" customHeight="1" x14ac:dyDescent="0.2">
      <c r="A10" s="870"/>
      <c r="B10" s="870"/>
      <c r="C10" s="863"/>
      <c r="D10" s="852"/>
      <c r="E10" s="866"/>
      <c r="F10" s="869" t="s">
        <v>14</v>
      </c>
      <c r="G10" s="869"/>
      <c r="H10" s="151" t="s">
        <v>15</v>
      </c>
      <c r="I10" s="151" t="s">
        <v>16</v>
      </c>
      <c r="J10" s="151" t="s">
        <v>17</v>
      </c>
      <c r="K10" s="151" t="s">
        <v>1</v>
      </c>
      <c r="L10" s="566" t="s">
        <v>10</v>
      </c>
      <c r="M10" s="152"/>
      <c r="N10" s="151" t="s">
        <v>18</v>
      </c>
      <c r="O10" s="151" t="s">
        <v>2</v>
      </c>
      <c r="P10" s="151" t="s">
        <v>11</v>
      </c>
      <c r="Q10" s="151" t="s">
        <v>12</v>
      </c>
      <c r="R10" s="153" t="s">
        <v>13</v>
      </c>
    </row>
    <row r="11" spans="1:23" s="144" customFormat="1" ht="15.75" x14ac:dyDescent="0.2">
      <c r="A11" s="310" t="s">
        <v>257</v>
      </c>
      <c r="B11" s="154"/>
      <c r="C11" s="155"/>
      <c r="D11" s="149"/>
      <c r="E11" s="156"/>
      <c r="F11" s="157"/>
      <c r="G11" s="157"/>
      <c r="H11" s="157"/>
      <c r="I11" s="157"/>
      <c r="J11" s="157"/>
      <c r="K11" s="157"/>
      <c r="L11" s="157"/>
      <c r="M11" s="157"/>
      <c r="N11" s="157"/>
      <c r="O11" s="157"/>
      <c r="P11" s="157"/>
      <c r="Q11" s="157"/>
      <c r="R11" s="157"/>
    </row>
    <row r="12" spans="1:23" s="144" customFormat="1" ht="15.75" x14ac:dyDescent="0.2">
      <c r="A12" s="310"/>
      <c r="B12" s="154"/>
      <c r="C12" s="155"/>
      <c r="D12" s="149"/>
      <c r="E12" s="156"/>
      <c r="F12" s="157"/>
      <c r="G12" s="157"/>
      <c r="H12" s="157"/>
      <c r="I12" s="157"/>
      <c r="J12" s="157"/>
      <c r="K12" s="157"/>
      <c r="L12" s="157"/>
      <c r="M12" s="157"/>
      <c r="N12" s="157"/>
      <c r="O12" s="157"/>
      <c r="P12" s="157"/>
      <c r="Q12" s="157"/>
      <c r="R12" s="157"/>
    </row>
    <row r="13" spans="1:23" s="144" customFormat="1" ht="15.75" x14ac:dyDescent="0.2">
      <c r="A13" s="158" t="s">
        <v>258</v>
      </c>
      <c r="B13" s="159"/>
      <c r="C13" s="160"/>
      <c r="D13" s="161"/>
      <c r="E13" s="311"/>
      <c r="F13" s="238"/>
      <c r="G13" s="238"/>
      <c r="H13" s="238"/>
      <c r="I13" s="238"/>
      <c r="J13" s="238"/>
      <c r="K13" s="238"/>
      <c r="L13" s="238"/>
      <c r="M13" s="238"/>
      <c r="N13" s="238"/>
      <c r="O13" s="238"/>
      <c r="P13" s="238"/>
      <c r="Q13" s="238"/>
      <c r="R13" s="238"/>
    </row>
    <row r="14" spans="1:23" s="144" customFormat="1" ht="15.75" x14ac:dyDescent="0.2">
      <c r="A14" s="158" t="s">
        <v>255</v>
      </c>
      <c r="B14" s="159"/>
      <c r="C14" s="160"/>
      <c r="D14" s="161"/>
      <c r="E14" s="235"/>
      <c r="F14" s="238"/>
      <c r="G14" s="238"/>
      <c r="H14" s="238"/>
      <c r="I14" s="238"/>
      <c r="J14" s="238"/>
      <c r="K14" s="238"/>
      <c r="L14" s="238"/>
      <c r="M14" s="238"/>
      <c r="N14" s="238"/>
      <c r="O14" s="238"/>
      <c r="P14" s="238"/>
      <c r="Q14" s="238"/>
      <c r="R14" s="238"/>
    </row>
    <row r="15" spans="1:23" s="144" customFormat="1" ht="15.75" x14ac:dyDescent="0.25">
      <c r="A15" s="169"/>
      <c r="B15" s="170"/>
      <c r="C15" s="160"/>
      <c r="D15" s="161"/>
      <c r="E15" s="96" t="s">
        <v>33</v>
      </c>
      <c r="F15" s="164"/>
      <c r="G15" s="165"/>
      <c r="H15" s="163"/>
      <c r="I15" s="163"/>
      <c r="J15" s="163"/>
      <c r="K15" s="163"/>
      <c r="L15" s="312"/>
      <c r="M15" s="166" t="s">
        <v>0</v>
      </c>
      <c r="N15" s="167"/>
      <c r="O15" s="167"/>
      <c r="P15" s="167"/>
      <c r="Q15" s="167"/>
      <c r="R15" s="168">
        <f>+R17+R18</f>
        <v>5345</v>
      </c>
    </row>
    <row r="16" spans="1:23" s="144" customFormat="1" ht="15.75" x14ac:dyDescent="0.25">
      <c r="A16" s="169"/>
      <c r="B16" s="170"/>
      <c r="C16" s="160"/>
      <c r="D16" s="161"/>
      <c r="E16" s="163"/>
      <c r="F16" s="164"/>
      <c r="G16" s="165"/>
      <c r="H16" s="163"/>
      <c r="I16" s="163"/>
      <c r="J16" s="163"/>
      <c r="K16" s="163"/>
      <c r="L16" s="163"/>
      <c r="M16" s="166"/>
      <c r="N16" s="167"/>
      <c r="O16" s="167"/>
      <c r="P16" s="167"/>
      <c r="Q16" s="167"/>
      <c r="R16" s="168"/>
    </row>
    <row r="17" spans="1:18" s="144" customFormat="1" ht="15.75" x14ac:dyDescent="0.25">
      <c r="A17" s="169"/>
      <c r="B17" s="170"/>
      <c r="C17" s="160"/>
      <c r="D17" s="161"/>
      <c r="E17" s="171"/>
      <c r="F17" s="164"/>
      <c r="G17" s="165"/>
      <c r="H17" s="163"/>
      <c r="I17" s="163"/>
      <c r="J17" s="163"/>
      <c r="K17" s="163"/>
      <c r="L17" s="163"/>
      <c r="M17" s="166" t="s">
        <v>30</v>
      </c>
      <c r="N17" s="167"/>
      <c r="O17" s="167"/>
      <c r="P17" s="167"/>
      <c r="Q17" s="167"/>
      <c r="R17" s="168">
        <v>4025</v>
      </c>
    </row>
    <row r="18" spans="1:18" s="144" customFormat="1" ht="15.75" x14ac:dyDescent="0.25">
      <c r="A18" s="169"/>
      <c r="B18" s="170"/>
      <c r="C18" s="160"/>
      <c r="D18" s="161"/>
      <c r="E18" s="171"/>
      <c r="F18" s="164"/>
      <c r="G18" s="165"/>
      <c r="H18" s="163"/>
      <c r="I18" s="163"/>
      <c r="J18" s="163"/>
      <c r="K18" s="163"/>
      <c r="L18" s="163"/>
      <c r="M18" s="166" t="s">
        <v>31</v>
      </c>
      <c r="N18" s="167"/>
      <c r="O18" s="167"/>
      <c r="P18" s="167"/>
      <c r="Q18" s="167"/>
      <c r="R18" s="168">
        <v>1320</v>
      </c>
    </row>
    <row r="19" spans="1:18" s="144" customFormat="1" ht="13.5" customHeight="1" x14ac:dyDescent="0.25">
      <c r="A19" s="169"/>
      <c r="B19" s="170"/>
      <c r="C19" s="160"/>
      <c r="D19" s="161"/>
      <c r="E19" s="100"/>
      <c r="F19" s="164"/>
      <c r="G19" s="165"/>
      <c r="H19" s="163"/>
      <c r="I19" s="163"/>
      <c r="J19" s="163"/>
      <c r="K19" s="163"/>
      <c r="L19" s="163"/>
      <c r="M19" s="166"/>
      <c r="N19" s="167"/>
      <c r="O19" s="167"/>
      <c r="P19" s="167"/>
      <c r="Q19" s="167"/>
      <c r="R19" s="168"/>
    </row>
    <row r="20" spans="1:18" s="144" customFormat="1" ht="13.5" customHeight="1" x14ac:dyDescent="0.25">
      <c r="A20" s="313" t="s">
        <v>259</v>
      </c>
      <c r="B20" s="313"/>
      <c r="C20" s="314"/>
      <c r="D20" s="315"/>
      <c r="E20" s="316" t="s">
        <v>33</v>
      </c>
      <c r="F20" s="316"/>
      <c r="G20" s="316"/>
      <c r="H20" s="316"/>
      <c r="I20" s="316"/>
      <c r="J20" s="316"/>
      <c r="K20" s="316"/>
      <c r="L20" s="317"/>
      <c r="M20" s="318" t="s">
        <v>40</v>
      </c>
      <c r="N20" s="319"/>
      <c r="O20" s="319"/>
      <c r="P20" s="319"/>
      <c r="Q20" s="319"/>
      <c r="R20" s="320">
        <f>+R21+R22</f>
        <v>5135</v>
      </c>
    </row>
    <row r="21" spans="1:18" s="144" customFormat="1" ht="13.5" customHeight="1" x14ac:dyDescent="0.25">
      <c r="A21" s="313" t="s">
        <v>260</v>
      </c>
      <c r="B21" s="313"/>
      <c r="C21" s="314"/>
      <c r="D21" s="632" t="s">
        <v>490</v>
      </c>
      <c r="E21" s="316"/>
      <c r="F21" s="316"/>
      <c r="G21" s="316"/>
      <c r="H21" s="316"/>
      <c r="I21" s="316"/>
      <c r="J21" s="316"/>
      <c r="K21" s="316"/>
      <c r="L21" s="316"/>
      <c r="M21" s="321" t="s">
        <v>30</v>
      </c>
      <c r="N21" s="319"/>
      <c r="O21" s="319"/>
      <c r="P21" s="319"/>
      <c r="Q21" s="319"/>
      <c r="R21" s="320">
        <v>4025</v>
      </c>
    </row>
    <row r="22" spans="1:18" s="144" customFormat="1" ht="13.5" customHeight="1" x14ac:dyDescent="0.25">
      <c r="A22" s="322"/>
      <c r="B22" s="323"/>
      <c r="C22" s="314"/>
      <c r="D22" s="315"/>
      <c r="E22" s="316"/>
      <c r="F22" s="316"/>
      <c r="G22" s="316"/>
      <c r="H22" s="316"/>
      <c r="I22" s="316"/>
      <c r="J22" s="316"/>
      <c r="K22" s="316"/>
      <c r="L22" s="316"/>
      <c r="M22" s="321" t="s">
        <v>31</v>
      </c>
      <c r="N22" s="319"/>
      <c r="O22" s="319"/>
      <c r="P22" s="319"/>
      <c r="Q22" s="319"/>
      <c r="R22" s="320">
        <v>1110</v>
      </c>
    </row>
    <row r="23" spans="1:18" s="144" customFormat="1" ht="13.5" customHeight="1" x14ac:dyDescent="0.25">
      <c r="A23" s="322"/>
      <c r="B23" s="323"/>
      <c r="C23" s="324"/>
      <c r="D23" s="315"/>
      <c r="E23" s="316"/>
      <c r="F23" s="316"/>
      <c r="G23" s="316"/>
      <c r="H23" s="316"/>
      <c r="I23" s="316"/>
      <c r="J23" s="316"/>
      <c r="K23" s="316"/>
      <c r="L23" s="316"/>
      <c r="M23" s="321"/>
      <c r="N23" s="319"/>
      <c r="O23" s="319"/>
      <c r="P23" s="319"/>
      <c r="Q23" s="319"/>
      <c r="R23" s="320"/>
    </row>
    <row r="24" spans="1:18" s="144" customFormat="1" ht="13.5" customHeight="1" x14ac:dyDescent="0.25">
      <c r="A24" s="322"/>
      <c r="B24" s="323"/>
      <c r="C24" s="324"/>
      <c r="D24" s="315"/>
      <c r="E24" s="316"/>
      <c r="F24" s="316"/>
      <c r="G24" s="316"/>
      <c r="H24" s="317"/>
      <c r="I24" s="317"/>
      <c r="J24" s="317"/>
      <c r="K24" s="317"/>
      <c r="L24" s="325"/>
      <c r="M24" s="321"/>
      <c r="N24" s="319"/>
      <c r="O24" s="319"/>
      <c r="P24" s="319"/>
      <c r="Q24" s="319"/>
      <c r="R24" s="320"/>
    </row>
    <row r="25" spans="1:18" s="144" customFormat="1" ht="13.5" customHeight="1" x14ac:dyDescent="0.25">
      <c r="A25" s="729">
        <v>1</v>
      </c>
      <c r="B25" s="333" t="s">
        <v>491</v>
      </c>
      <c r="C25" s="324"/>
      <c r="D25" s="326"/>
      <c r="E25" s="313"/>
      <c r="F25" s="98"/>
      <c r="G25" s="98"/>
      <c r="H25" s="327"/>
      <c r="I25" s="320"/>
      <c r="J25" s="320"/>
      <c r="K25" s="320"/>
      <c r="L25" s="320"/>
      <c r="M25" s="328"/>
      <c r="N25" s="327"/>
      <c r="O25" s="320"/>
      <c r="P25" s="327"/>
      <c r="Q25" s="327"/>
      <c r="R25" s="320"/>
    </row>
    <row r="26" spans="1:18" s="144" customFormat="1" ht="13.5" customHeight="1" x14ac:dyDescent="0.25">
      <c r="B26" s="333" t="s">
        <v>492</v>
      </c>
      <c r="C26" s="324"/>
      <c r="D26" s="326"/>
      <c r="E26" s="313"/>
      <c r="F26" s="98"/>
      <c r="G26" s="98"/>
      <c r="H26" s="327"/>
      <c r="I26" s="320"/>
      <c r="J26" s="320"/>
      <c r="K26" s="320"/>
      <c r="L26" s="320"/>
      <c r="M26" s="328"/>
      <c r="N26" s="327"/>
      <c r="O26" s="320"/>
      <c r="P26" s="327"/>
      <c r="Q26" s="327"/>
      <c r="R26" s="320"/>
    </row>
    <row r="27" spans="1:18" s="144" customFormat="1" ht="13.5" customHeight="1" x14ac:dyDescent="0.25">
      <c r="A27" s="332"/>
      <c r="B27" s="361"/>
      <c r="C27" s="324"/>
      <c r="D27" s="326"/>
      <c r="E27" s="100"/>
      <c r="F27" s="98"/>
      <c r="G27" s="98"/>
      <c r="H27" s="320"/>
      <c r="I27" s="320"/>
      <c r="J27" s="320"/>
      <c r="K27" s="320"/>
      <c r="L27" s="320"/>
      <c r="M27" s="328"/>
      <c r="N27" s="327"/>
      <c r="O27" s="320"/>
      <c r="P27" s="327"/>
      <c r="Q27" s="327"/>
      <c r="R27" s="320"/>
    </row>
    <row r="28" spans="1:18" s="144" customFormat="1" ht="13.5" customHeight="1" x14ac:dyDescent="0.25">
      <c r="A28" s="332"/>
      <c r="B28" s="361"/>
      <c r="C28" s="324"/>
      <c r="D28" s="326"/>
      <c r="E28" s="100"/>
      <c r="F28" s="98"/>
      <c r="G28" s="98"/>
      <c r="H28" s="327"/>
      <c r="I28" s="320"/>
      <c r="J28" s="320"/>
      <c r="K28" s="320"/>
      <c r="L28" s="320"/>
      <c r="M28" s="328"/>
      <c r="N28" s="327"/>
      <c r="O28" s="320"/>
      <c r="P28" s="327"/>
      <c r="Q28" s="327"/>
      <c r="R28" s="320"/>
    </row>
    <row r="29" spans="1:18" s="144" customFormat="1" ht="13.5" customHeight="1" x14ac:dyDescent="0.25">
      <c r="A29" s="332"/>
      <c r="B29" s="333"/>
      <c r="C29" s="324"/>
      <c r="D29" s="326"/>
      <c r="E29" s="313"/>
      <c r="F29" s="98"/>
      <c r="G29" s="98"/>
      <c r="H29" s="327"/>
      <c r="I29" s="320"/>
      <c r="J29" s="320"/>
      <c r="K29" s="320"/>
      <c r="L29" s="320"/>
      <c r="M29" s="328"/>
      <c r="N29" s="327"/>
      <c r="O29" s="320"/>
      <c r="P29" s="327"/>
      <c r="Q29" s="327"/>
      <c r="R29" s="320"/>
    </row>
    <row r="30" spans="1:18" s="144" customFormat="1" ht="13.5" customHeight="1" x14ac:dyDescent="0.25">
      <c r="B30" s="331" t="s">
        <v>493</v>
      </c>
      <c r="C30" s="334"/>
      <c r="D30" s="326" t="s">
        <v>42</v>
      </c>
      <c r="E30" s="313" t="s">
        <v>33</v>
      </c>
      <c r="F30" s="185"/>
      <c r="G30" s="185"/>
      <c r="H30" s="320">
        <v>3</v>
      </c>
      <c r="I30" s="320">
        <v>3</v>
      </c>
      <c r="J30" s="320">
        <v>3</v>
      </c>
      <c r="K30" s="320">
        <v>3</v>
      </c>
      <c r="L30" s="320">
        <v>12</v>
      </c>
      <c r="M30" s="321" t="s">
        <v>31</v>
      </c>
      <c r="N30" s="320">
        <v>30</v>
      </c>
      <c r="O30" s="320">
        <v>30</v>
      </c>
      <c r="P30" s="320">
        <v>30</v>
      </c>
      <c r="Q30" s="320">
        <v>30</v>
      </c>
      <c r="R30" s="320">
        <v>120</v>
      </c>
    </row>
    <row r="31" spans="1:18" s="144" customFormat="1" ht="13.5" customHeight="1" x14ac:dyDescent="0.25">
      <c r="A31" s="358"/>
      <c r="B31" s="331" t="s">
        <v>494</v>
      </c>
      <c r="C31" s="324"/>
      <c r="D31" s="326" t="s">
        <v>43</v>
      </c>
      <c r="E31" s="326"/>
      <c r="F31" s="98"/>
      <c r="G31" s="98"/>
      <c r="H31" s="327"/>
      <c r="I31" s="327"/>
      <c r="J31" s="327"/>
      <c r="K31" s="327"/>
      <c r="L31" s="327"/>
      <c r="M31" s="328"/>
      <c r="N31" s="327"/>
      <c r="O31" s="327"/>
      <c r="P31" s="327"/>
      <c r="Q31" s="327"/>
      <c r="R31" s="327"/>
    </row>
    <row r="32" spans="1:18" s="144" customFormat="1" ht="13.5" customHeight="1" x14ac:dyDescent="0.25">
      <c r="B32" s="331" t="s">
        <v>495</v>
      </c>
      <c r="C32" s="324"/>
      <c r="D32" s="326"/>
      <c r="E32" s="139" t="s">
        <v>286</v>
      </c>
      <c r="F32" s="98"/>
      <c r="G32" s="98"/>
      <c r="H32" s="327"/>
      <c r="I32" s="327"/>
      <c r="J32" s="327"/>
      <c r="K32" s="327"/>
      <c r="L32" s="327"/>
      <c r="M32" s="328"/>
      <c r="N32" s="327">
        <v>4</v>
      </c>
      <c r="O32" s="327">
        <v>5</v>
      </c>
      <c r="P32" s="327">
        <v>4</v>
      </c>
      <c r="Q32" s="327">
        <v>5</v>
      </c>
      <c r="R32" s="327">
        <v>18</v>
      </c>
    </row>
    <row r="33" spans="1:18" s="144" customFormat="1" ht="13.5" customHeight="1" x14ac:dyDescent="0.25">
      <c r="A33" s="330"/>
      <c r="B33" s="331"/>
      <c r="C33" s="324"/>
      <c r="D33" s="326"/>
      <c r="E33" s="100" t="s">
        <v>50</v>
      </c>
      <c r="F33" s="98"/>
      <c r="G33" s="98"/>
      <c r="H33" s="327"/>
      <c r="I33" s="327">
        <v>1</v>
      </c>
      <c r="J33" s="327">
        <v>1</v>
      </c>
      <c r="K33" s="327">
        <v>1</v>
      </c>
      <c r="L33" s="327">
        <v>3</v>
      </c>
      <c r="M33" s="328"/>
      <c r="O33" s="135">
        <v>8</v>
      </c>
      <c r="P33" s="135">
        <v>9</v>
      </c>
      <c r="Q33" s="135">
        <v>9</v>
      </c>
      <c r="R33" s="135">
        <v>26</v>
      </c>
    </row>
    <row r="34" spans="1:18" s="144" customFormat="1" ht="13.5" customHeight="1" x14ac:dyDescent="0.25">
      <c r="A34" s="332"/>
      <c r="B34" s="333"/>
      <c r="C34" s="324"/>
      <c r="D34" s="326"/>
      <c r="E34" s="100" t="s">
        <v>51</v>
      </c>
      <c r="F34" s="135"/>
      <c r="G34" s="135"/>
      <c r="H34" s="135">
        <v>3</v>
      </c>
      <c r="I34" s="135">
        <v>2</v>
      </c>
      <c r="J34" s="135">
        <v>2</v>
      </c>
      <c r="K34" s="135">
        <v>2</v>
      </c>
      <c r="L34" s="135">
        <v>9</v>
      </c>
      <c r="M34" s="135"/>
      <c r="N34" s="135">
        <v>26</v>
      </c>
      <c r="O34" s="135">
        <v>17</v>
      </c>
      <c r="P34" s="135">
        <v>17</v>
      </c>
      <c r="Q34" s="135">
        <v>16</v>
      </c>
      <c r="R34" s="144">
        <v>76</v>
      </c>
    </row>
    <row r="35" spans="1:18" s="144" customFormat="1" ht="13.5" customHeight="1" x14ac:dyDescent="0.25">
      <c r="A35" s="607">
        <v>2</v>
      </c>
      <c r="B35" s="333" t="s">
        <v>496</v>
      </c>
      <c r="C35" s="324"/>
      <c r="D35" s="326"/>
      <c r="E35" s="329"/>
      <c r="F35" s="98"/>
      <c r="G35" s="98"/>
      <c r="H35" s="327"/>
      <c r="I35" s="327"/>
      <c r="J35" s="327"/>
      <c r="K35" s="327"/>
      <c r="L35" s="327"/>
      <c r="M35" s="328"/>
      <c r="N35" s="327"/>
      <c r="O35" s="327"/>
      <c r="P35" s="327"/>
      <c r="Q35" s="327"/>
      <c r="R35" s="327"/>
    </row>
    <row r="36" spans="1:18" s="144" customFormat="1" ht="13.5" customHeight="1" x14ac:dyDescent="0.25">
      <c r="A36" s="336"/>
      <c r="B36" s="333"/>
      <c r="C36" s="324"/>
      <c r="D36" s="326"/>
      <c r="E36" s="329"/>
      <c r="F36" s="98"/>
      <c r="G36" s="98"/>
      <c r="H36" s="327"/>
      <c r="I36" s="327"/>
      <c r="J36" s="327"/>
      <c r="K36" s="327"/>
      <c r="L36" s="327"/>
      <c r="M36" s="328"/>
      <c r="N36" s="327"/>
      <c r="O36" s="327"/>
      <c r="P36" s="327"/>
      <c r="Q36" s="327"/>
      <c r="R36" s="327"/>
    </row>
    <row r="37" spans="1:18" s="144" customFormat="1" ht="13.5" customHeight="1" x14ac:dyDescent="0.25">
      <c r="B37" s="331" t="s">
        <v>497</v>
      </c>
      <c r="C37" s="324"/>
      <c r="D37" s="326" t="s">
        <v>44</v>
      </c>
      <c r="E37" s="313" t="s">
        <v>33</v>
      </c>
      <c r="F37" s="185"/>
      <c r="G37" s="185"/>
      <c r="H37" s="185">
        <v>8321</v>
      </c>
      <c r="I37" s="185">
        <v>8321</v>
      </c>
      <c r="J37" s="185">
        <v>8321</v>
      </c>
      <c r="K37" s="185">
        <v>8321</v>
      </c>
      <c r="L37" s="185">
        <v>8321</v>
      </c>
      <c r="M37" s="321" t="s">
        <v>31</v>
      </c>
      <c r="N37" s="320">
        <v>78</v>
      </c>
      <c r="O37" s="320">
        <v>79</v>
      </c>
      <c r="P37" s="320">
        <v>78</v>
      </c>
      <c r="Q37" s="320">
        <v>79</v>
      </c>
      <c r="R37" s="320">
        <v>314</v>
      </c>
    </row>
    <row r="38" spans="1:18" s="144" customFormat="1" ht="13.5" customHeight="1" x14ac:dyDescent="0.25">
      <c r="A38" s="330"/>
      <c r="B38" s="331" t="s">
        <v>498</v>
      </c>
      <c r="C38" s="324"/>
      <c r="D38" s="326"/>
      <c r="E38" s="326"/>
      <c r="F38" s="98"/>
      <c r="G38" s="98"/>
      <c r="H38" s="98"/>
      <c r="I38" s="98"/>
      <c r="J38" s="98"/>
      <c r="K38" s="98"/>
      <c r="L38" s="98"/>
      <c r="M38" s="328"/>
      <c r="N38" s="327"/>
      <c r="O38" s="327"/>
      <c r="P38" s="327"/>
      <c r="Q38" s="327"/>
      <c r="R38" s="327"/>
    </row>
    <row r="39" spans="1:18" s="144" customFormat="1" ht="13.5" customHeight="1" x14ac:dyDescent="0.25">
      <c r="A39" s="330"/>
      <c r="B39" s="331"/>
      <c r="C39" s="324"/>
      <c r="D39" s="326"/>
      <c r="E39" s="326" t="s">
        <v>280</v>
      </c>
      <c r="F39" s="98"/>
      <c r="G39" s="98"/>
      <c r="H39" s="98"/>
      <c r="I39" s="98"/>
      <c r="J39" s="98"/>
      <c r="K39" s="98"/>
      <c r="L39" s="98"/>
      <c r="M39" s="328"/>
      <c r="N39" s="327">
        <v>11</v>
      </c>
      <c r="O39" s="327">
        <v>12</v>
      </c>
      <c r="P39" s="327">
        <v>11</v>
      </c>
      <c r="Q39" s="327">
        <v>12</v>
      </c>
      <c r="R39" s="327">
        <v>46</v>
      </c>
    </row>
    <row r="40" spans="1:18" s="144" customFormat="1" ht="13.5" customHeight="1" x14ac:dyDescent="0.25">
      <c r="A40" s="332"/>
      <c r="B40" s="333"/>
      <c r="C40" s="324"/>
      <c r="D40" s="326"/>
      <c r="E40" s="335" t="s">
        <v>281</v>
      </c>
      <c r="F40" s="135"/>
      <c r="G40" s="135"/>
      <c r="H40" s="357">
        <v>6929</v>
      </c>
      <c r="I40" s="357">
        <v>6929</v>
      </c>
      <c r="J40" s="357">
        <v>6929</v>
      </c>
      <c r="K40" s="357">
        <v>6929</v>
      </c>
      <c r="L40" s="357">
        <v>6929</v>
      </c>
      <c r="M40" s="135"/>
      <c r="N40" s="135">
        <v>56</v>
      </c>
      <c r="O40" s="135">
        <v>56</v>
      </c>
      <c r="P40" s="135">
        <v>56</v>
      </c>
      <c r="Q40" s="135">
        <v>56</v>
      </c>
      <c r="R40" s="135">
        <v>224</v>
      </c>
    </row>
    <row r="41" spans="1:18" s="144" customFormat="1" ht="13.5" customHeight="1" x14ac:dyDescent="0.25">
      <c r="A41" s="332"/>
      <c r="B41" s="333" t="s">
        <v>499</v>
      </c>
      <c r="C41" s="324"/>
      <c r="D41" s="326"/>
      <c r="E41" s="326" t="s">
        <v>282</v>
      </c>
      <c r="F41" s="98"/>
      <c r="G41" s="98"/>
      <c r="H41" s="98">
        <v>1392</v>
      </c>
      <c r="I41" s="98">
        <v>1392</v>
      </c>
      <c r="J41" s="98">
        <v>1392</v>
      </c>
      <c r="K41" s="98">
        <v>1392</v>
      </c>
      <c r="L41" s="98">
        <v>1392</v>
      </c>
      <c r="M41" s="328"/>
      <c r="N41" s="327">
        <v>11</v>
      </c>
      <c r="O41" s="327">
        <v>11</v>
      </c>
      <c r="P41" s="327">
        <v>11</v>
      </c>
      <c r="Q41" s="327">
        <v>10</v>
      </c>
      <c r="R41" s="327">
        <v>43</v>
      </c>
    </row>
    <row r="42" spans="1:18" s="144" customFormat="1" ht="13.5" customHeight="1" x14ac:dyDescent="0.25">
      <c r="A42" s="332"/>
      <c r="B42" s="333"/>
      <c r="C42" s="324"/>
      <c r="D42" s="326"/>
      <c r="E42" s="326"/>
      <c r="F42" s="98"/>
      <c r="G42" s="98"/>
      <c r="H42" s="327"/>
      <c r="I42" s="327"/>
      <c r="J42" s="327"/>
      <c r="K42" s="327"/>
      <c r="L42" s="327"/>
      <c r="M42" s="328"/>
      <c r="N42" s="327"/>
      <c r="O42" s="327"/>
      <c r="P42" s="327"/>
      <c r="Q42" s="327"/>
      <c r="R42" s="327"/>
    </row>
    <row r="43" spans="1:18" s="144" customFormat="1" ht="13.5" customHeight="1" x14ac:dyDescent="0.25">
      <c r="A43" s="336" t="s">
        <v>517</v>
      </c>
      <c r="B43" s="333" t="s">
        <v>500</v>
      </c>
      <c r="C43" s="324"/>
      <c r="D43" s="329"/>
      <c r="E43" s="313"/>
      <c r="F43" s="185"/>
      <c r="G43" s="185"/>
      <c r="H43" s="320"/>
      <c r="I43" s="320"/>
      <c r="J43" s="320"/>
      <c r="K43" s="320"/>
      <c r="L43" s="320"/>
      <c r="M43" s="318"/>
      <c r="N43" s="320"/>
      <c r="O43" s="320"/>
      <c r="P43" s="320"/>
      <c r="Q43" s="320"/>
      <c r="R43" s="320"/>
    </row>
    <row r="44" spans="1:18" s="144" customFormat="1" ht="13.5" customHeight="1" x14ac:dyDescent="0.25">
      <c r="A44" s="332"/>
      <c r="B44" s="333" t="s">
        <v>501</v>
      </c>
      <c r="C44" s="324"/>
      <c r="D44" s="326"/>
      <c r="E44" s="326"/>
      <c r="F44" s="98"/>
      <c r="G44" s="98"/>
      <c r="H44" s="327"/>
      <c r="I44" s="327"/>
      <c r="J44" s="327"/>
      <c r="K44" s="327"/>
      <c r="L44" s="327"/>
      <c r="M44" s="328"/>
      <c r="N44" s="327"/>
      <c r="O44" s="327"/>
      <c r="P44" s="327"/>
      <c r="Q44" s="327"/>
      <c r="R44" s="327"/>
    </row>
    <row r="45" spans="1:18" s="144" customFormat="1" ht="13.5" customHeight="1" x14ac:dyDescent="0.25">
      <c r="A45" s="332"/>
      <c r="B45" s="333" t="s">
        <v>502</v>
      </c>
      <c r="C45" s="324"/>
      <c r="D45" s="329"/>
      <c r="E45" s="326"/>
      <c r="F45" s="98"/>
      <c r="G45" s="98"/>
      <c r="H45" s="327"/>
      <c r="I45" s="327"/>
      <c r="J45" s="327"/>
      <c r="K45" s="327"/>
      <c r="L45" s="327"/>
      <c r="M45" s="328"/>
      <c r="N45" s="327"/>
      <c r="O45" s="327"/>
      <c r="P45" s="327"/>
      <c r="Q45" s="327"/>
      <c r="R45" s="327"/>
    </row>
    <row r="46" spans="1:18" s="144" customFormat="1" ht="13.5" customHeight="1" x14ac:dyDescent="0.25">
      <c r="A46" s="332"/>
      <c r="B46" s="333"/>
      <c r="C46" s="324"/>
      <c r="D46" s="326"/>
      <c r="E46" s="335"/>
      <c r="F46" s="135"/>
      <c r="G46" s="135"/>
      <c r="H46" s="135"/>
      <c r="I46" s="135"/>
      <c r="J46" s="135"/>
      <c r="K46" s="135"/>
      <c r="L46" s="135"/>
      <c r="M46" s="135"/>
      <c r="N46" s="135"/>
      <c r="O46" s="135"/>
      <c r="P46" s="135"/>
      <c r="Q46" s="135"/>
      <c r="R46" s="135"/>
    </row>
    <row r="47" spans="1:18" s="144" customFormat="1" ht="13.5" customHeight="1" x14ac:dyDescent="0.25">
      <c r="A47" s="332"/>
      <c r="B47" s="331" t="s">
        <v>503</v>
      </c>
      <c r="C47" s="324"/>
      <c r="D47" s="326"/>
      <c r="E47" s="313" t="s">
        <v>33</v>
      </c>
      <c r="F47" s="98"/>
      <c r="G47" s="98"/>
      <c r="H47" s="135">
        <v>2</v>
      </c>
      <c r="I47" s="135">
        <v>2</v>
      </c>
      <c r="J47" s="135">
        <v>2</v>
      </c>
      <c r="K47" s="135">
        <v>2</v>
      </c>
      <c r="L47" s="135">
        <v>2</v>
      </c>
      <c r="M47" s="318" t="s">
        <v>31</v>
      </c>
      <c r="N47" s="327">
        <v>25</v>
      </c>
      <c r="O47" s="327">
        <v>25</v>
      </c>
      <c r="P47" s="327">
        <v>25</v>
      </c>
      <c r="Q47" s="327">
        <v>25</v>
      </c>
      <c r="R47" s="327">
        <v>200</v>
      </c>
    </row>
    <row r="48" spans="1:18" s="144" customFormat="1" ht="13.5" customHeight="1" x14ac:dyDescent="0.25">
      <c r="A48" s="332"/>
      <c r="B48" s="331" t="s">
        <v>504</v>
      </c>
      <c r="C48" s="324"/>
      <c r="D48" s="326"/>
      <c r="E48" s="326"/>
      <c r="F48" s="98"/>
      <c r="G48" s="98"/>
      <c r="H48" s="327"/>
      <c r="I48" s="327"/>
      <c r="J48" s="327"/>
      <c r="K48" s="327"/>
      <c r="L48" s="327"/>
      <c r="M48" s="328"/>
      <c r="N48" s="327"/>
      <c r="O48" s="327"/>
      <c r="P48" s="327"/>
      <c r="Q48" s="327"/>
      <c r="R48" s="327"/>
    </row>
    <row r="49" spans="1:18" s="144" customFormat="1" ht="13.5" customHeight="1" x14ac:dyDescent="0.25">
      <c r="A49" s="330"/>
      <c r="B49" s="730"/>
      <c r="C49" s="324"/>
      <c r="D49" s="326"/>
      <c r="E49" s="313"/>
      <c r="F49" s="185"/>
      <c r="G49" s="185"/>
      <c r="H49" s="320"/>
      <c r="I49" s="320"/>
      <c r="J49" s="320"/>
      <c r="K49" s="320"/>
      <c r="L49" s="320"/>
      <c r="M49" s="318"/>
      <c r="N49" s="320"/>
      <c r="O49" s="320"/>
      <c r="P49" s="320"/>
      <c r="Q49" s="320"/>
      <c r="R49" s="320"/>
    </row>
    <row r="50" spans="1:18" s="144" customFormat="1" ht="13.5" customHeight="1" x14ac:dyDescent="0.25">
      <c r="A50" s="332"/>
      <c r="B50" s="331"/>
      <c r="C50" s="324"/>
      <c r="D50" s="326"/>
      <c r="E50" s="326"/>
      <c r="F50" s="98"/>
      <c r="G50" s="98"/>
      <c r="H50" s="327"/>
      <c r="I50" s="327"/>
      <c r="J50" s="327"/>
      <c r="K50" s="327"/>
      <c r="L50" s="327"/>
      <c r="M50" s="328"/>
      <c r="N50" s="327"/>
      <c r="O50" s="327"/>
      <c r="P50" s="327"/>
      <c r="Q50" s="327"/>
      <c r="R50" s="327"/>
    </row>
    <row r="51" spans="1:18" s="144" customFormat="1" ht="13.5" customHeight="1" x14ac:dyDescent="0.25">
      <c r="A51" s="332"/>
      <c r="B51" s="331" t="s">
        <v>505</v>
      </c>
      <c r="C51" s="324"/>
      <c r="D51" s="326"/>
      <c r="E51" s="313" t="s">
        <v>33</v>
      </c>
      <c r="F51" s="98"/>
      <c r="G51" s="98"/>
      <c r="H51" s="327"/>
      <c r="I51" s="327"/>
      <c r="J51" s="327"/>
      <c r="K51" s="327"/>
      <c r="L51" s="327"/>
      <c r="M51" s="318" t="s">
        <v>31</v>
      </c>
      <c r="N51" s="327">
        <v>25</v>
      </c>
      <c r="O51" s="327">
        <v>25</v>
      </c>
      <c r="P51" s="327">
        <v>25</v>
      </c>
      <c r="Q51" s="327">
        <v>25</v>
      </c>
      <c r="R51" s="327">
        <v>200</v>
      </c>
    </row>
    <row r="52" spans="1:18" s="144" customFormat="1" ht="13.5" customHeight="1" x14ac:dyDescent="0.25">
      <c r="A52" s="332"/>
      <c r="B52" s="331" t="s">
        <v>506</v>
      </c>
      <c r="C52" s="324"/>
      <c r="D52" s="326"/>
      <c r="E52" s="420"/>
      <c r="F52" s="135"/>
      <c r="G52" s="135"/>
      <c r="H52" s="327"/>
      <c r="I52" s="327"/>
      <c r="J52" s="327"/>
      <c r="K52" s="327"/>
      <c r="L52" s="327"/>
      <c r="M52" s="135"/>
      <c r="N52" s="135"/>
      <c r="O52" s="135"/>
      <c r="P52" s="135"/>
      <c r="Q52" s="135"/>
      <c r="R52" s="135"/>
    </row>
    <row r="53" spans="1:18" s="144" customFormat="1" ht="13.5" customHeight="1" x14ac:dyDescent="0.25">
      <c r="A53" s="330"/>
      <c r="B53" s="331"/>
      <c r="C53" s="324"/>
      <c r="D53" s="326"/>
      <c r="E53" s="326"/>
      <c r="F53" s="98"/>
      <c r="G53" s="98"/>
      <c r="H53" s="327"/>
      <c r="I53" s="327"/>
      <c r="J53" s="327"/>
      <c r="K53" s="327"/>
      <c r="L53" s="327"/>
      <c r="M53" s="328"/>
      <c r="N53" s="135"/>
      <c r="O53" s="135"/>
      <c r="P53" s="135"/>
      <c r="Q53" s="135"/>
      <c r="R53" s="327"/>
    </row>
    <row r="54" spans="1:18" s="144" customFormat="1" ht="13.5" customHeight="1" x14ac:dyDescent="0.25">
      <c r="A54" s="330"/>
      <c r="B54" s="730"/>
      <c r="C54" s="334"/>
      <c r="D54" s="326"/>
      <c r="E54" s="313"/>
      <c r="F54" s="185"/>
      <c r="G54" s="185"/>
      <c r="H54" s="320"/>
      <c r="I54" s="320"/>
      <c r="J54" s="320"/>
      <c r="K54" s="320"/>
      <c r="L54" s="320"/>
      <c r="M54" s="318"/>
      <c r="N54" s="320"/>
      <c r="O54" s="320"/>
      <c r="P54" s="320"/>
      <c r="Q54" s="320"/>
      <c r="R54" s="320"/>
    </row>
    <row r="55" spans="1:18" s="144" customFormat="1" ht="13.5" customHeight="1" x14ac:dyDescent="0.25">
      <c r="A55" s="336" t="s">
        <v>507</v>
      </c>
      <c r="B55" s="731" t="s">
        <v>508</v>
      </c>
      <c r="C55" s="324"/>
      <c r="D55" s="326"/>
      <c r="E55" s="326"/>
      <c r="F55" s="98"/>
      <c r="G55" s="98"/>
      <c r="H55" s="327"/>
      <c r="I55" s="327"/>
      <c r="J55" s="327"/>
      <c r="K55" s="327"/>
      <c r="L55" s="327"/>
      <c r="M55" s="328"/>
      <c r="N55" s="327"/>
      <c r="O55" s="327"/>
      <c r="P55" s="327"/>
      <c r="Q55" s="327"/>
      <c r="R55" s="327"/>
    </row>
    <row r="56" spans="1:18" s="144" customFormat="1" ht="13.5" customHeight="1" x14ac:dyDescent="0.25">
      <c r="A56" s="330"/>
      <c r="B56" s="731" t="s">
        <v>509</v>
      </c>
      <c r="C56" s="324"/>
      <c r="D56" s="326"/>
      <c r="E56" s="326"/>
      <c r="F56" s="98"/>
      <c r="G56" s="98"/>
      <c r="H56" s="327"/>
      <c r="I56" s="327"/>
      <c r="J56" s="327"/>
      <c r="K56" s="327"/>
      <c r="L56" s="327"/>
      <c r="M56" s="328"/>
      <c r="N56" s="327"/>
      <c r="O56" s="327"/>
      <c r="P56" s="327"/>
      <c r="Q56" s="327"/>
      <c r="R56" s="327"/>
    </row>
    <row r="57" spans="1:18" s="144" customFormat="1" ht="13.5" customHeight="1" x14ac:dyDescent="0.25">
      <c r="A57" s="332"/>
      <c r="B57" s="333" t="s">
        <v>510</v>
      </c>
      <c r="C57" s="324"/>
      <c r="D57" s="326"/>
      <c r="E57" s="420"/>
      <c r="F57" s="135"/>
      <c r="G57" s="135"/>
      <c r="H57" s="327"/>
      <c r="I57" s="327"/>
      <c r="J57" s="327"/>
      <c r="K57" s="327"/>
      <c r="L57" s="327"/>
      <c r="M57" s="135"/>
      <c r="N57" s="135"/>
      <c r="O57" s="135"/>
      <c r="P57" s="135"/>
      <c r="Q57" s="135"/>
      <c r="R57" s="135"/>
    </row>
    <row r="58" spans="1:18" s="144" customFormat="1" ht="13.5" customHeight="1" x14ac:dyDescent="0.25">
      <c r="A58" s="332"/>
      <c r="B58" s="333"/>
      <c r="C58" s="324"/>
      <c r="D58" s="326"/>
      <c r="E58" s="326"/>
      <c r="F58" s="98"/>
      <c r="G58" s="98"/>
      <c r="H58" s="327"/>
      <c r="I58" s="327"/>
      <c r="J58" s="327"/>
      <c r="K58" s="327"/>
      <c r="L58" s="327"/>
      <c r="M58" s="318"/>
      <c r="N58" s="135"/>
      <c r="O58" s="135"/>
      <c r="P58" s="135"/>
      <c r="Q58" s="135"/>
      <c r="R58" s="327"/>
    </row>
    <row r="59" spans="1:18" s="144" customFormat="1" ht="13.5" customHeight="1" x14ac:dyDescent="0.25">
      <c r="A59" s="332"/>
      <c r="B59" s="732" t="s">
        <v>512</v>
      </c>
      <c r="C59" s="324"/>
      <c r="D59" s="326"/>
      <c r="E59" s="313" t="s">
        <v>33</v>
      </c>
      <c r="F59" s="98"/>
      <c r="G59" s="98"/>
      <c r="H59" s="327">
        <v>2</v>
      </c>
      <c r="I59" s="327">
        <v>2</v>
      </c>
      <c r="J59" s="327">
        <v>2</v>
      </c>
      <c r="K59" s="327">
        <v>2</v>
      </c>
      <c r="L59" s="327">
        <v>2</v>
      </c>
      <c r="M59" s="318" t="s">
        <v>31</v>
      </c>
      <c r="N59" s="327">
        <v>30</v>
      </c>
      <c r="O59" s="327">
        <v>30</v>
      </c>
      <c r="P59" s="327">
        <v>30</v>
      </c>
      <c r="Q59" s="327">
        <v>30</v>
      </c>
      <c r="R59" s="327">
        <v>120</v>
      </c>
    </row>
    <row r="60" spans="1:18" s="144" customFormat="1" ht="13.5" customHeight="1" x14ac:dyDescent="0.25">
      <c r="A60" s="330"/>
      <c r="B60" s="732" t="s">
        <v>511</v>
      </c>
      <c r="C60" s="324"/>
      <c r="D60" s="329"/>
      <c r="E60" s="313"/>
      <c r="F60" s="185"/>
      <c r="G60" s="185"/>
      <c r="H60" s="320"/>
      <c r="I60" s="320"/>
      <c r="J60" s="320"/>
      <c r="K60" s="320"/>
      <c r="L60" s="320"/>
      <c r="M60" s="318"/>
      <c r="N60" s="320"/>
      <c r="O60" s="320"/>
      <c r="P60" s="320"/>
      <c r="Q60" s="320"/>
      <c r="R60" s="320"/>
    </row>
    <row r="61" spans="1:18" s="144" customFormat="1" ht="13.5" customHeight="1" x14ac:dyDescent="0.25">
      <c r="A61" s="330"/>
      <c r="B61" s="331"/>
      <c r="C61" s="324"/>
      <c r="D61" s="326"/>
      <c r="E61" s="326"/>
      <c r="F61" s="98"/>
      <c r="G61" s="98"/>
      <c r="H61" s="327"/>
      <c r="I61" s="327"/>
      <c r="J61" s="327"/>
      <c r="K61" s="327"/>
      <c r="L61" s="327"/>
      <c r="M61" s="318"/>
      <c r="N61" s="327"/>
      <c r="O61" s="327"/>
      <c r="P61" s="327"/>
      <c r="Q61" s="327"/>
      <c r="R61" s="327"/>
    </row>
    <row r="62" spans="1:18" s="144" customFormat="1" ht="13.5" customHeight="1" x14ac:dyDescent="0.25">
      <c r="A62" s="330"/>
      <c r="B62" s="331"/>
      <c r="C62" s="324"/>
      <c r="D62" s="329"/>
      <c r="E62" s="326"/>
      <c r="F62" s="98"/>
      <c r="G62" s="98"/>
      <c r="I62" s="135"/>
      <c r="J62" s="135"/>
      <c r="K62" s="135"/>
      <c r="M62" s="318"/>
      <c r="N62" s="327"/>
      <c r="O62" s="327"/>
      <c r="P62" s="327"/>
      <c r="Q62" s="327"/>
      <c r="R62" s="327"/>
    </row>
    <row r="63" spans="1:18" s="144" customFormat="1" ht="13.5" customHeight="1" x14ac:dyDescent="0.25">
      <c r="A63" s="332"/>
      <c r="B63" s="732" t="s">
        <v>513</v>
      </c>
      <c r="C63" s="324"/>
      <c r="D63" s="326"/>
      <c r="E63" s="313" t="s">
        <v>33</v>
      </c>
      <c r="F63" s="135"/>
      <c r="G63" s="135"/>
      <c r="H63" s="327"/>
      <c r="I63" s="327"/>
      <c r="J63" s="327"/>
      <c r="K63" s="327"/>
      <c r="L63" s="327"/>
      <c r="M63" s="643" t="s">
        <v>31</v>
      </c>
      <c r="N63" s="135">
        <v>25</v>
      </c>
      <c r="O63" s="135">
        <v>25</v>
      </c>
      <c r="P63" s="135">
        <v>25</v>
      </c>
      <c r="Q63" s="135">
        <v>25</v>
      </c>
      <c r="R63" s="135">
        <v>100</v>
      </c>
    </row>
    <row r="64" spans="1:18" s="144" customFormat="1" ht="13.5" customHeight="1" x14ac:dyDescent="0.25">
      <c r="A64" s="332"/>
      <c r="B64" s="732" t="s">
        <v>514</v>
      </c>
      <c r="C64" s="324"/>
      <c r="D64" s="326"/>
      <c r="E64" s="326"/>
      <c r="F64" s="98"/>
      <c r="G64" s="98"/>
      <c r="H64" s="327"/>
      <c r="I64" s="327"/>
      <c r="J64" s="327"/>
      <c r="K64" s="327"/>
      <c r="L64" s="327"/>
      <c r="M64" s="328"/>
      <c r="N64" s="327"/>
      <c r="O64" s="327"/>
      <c r="P64" s="327"/>
      <c r="Q64" s="327"/>
      <c r="R64" s="135"/>
    </row>
    <row r="65" spans="1:18" s="144" customFormat="1" ht="13.5" customHeight="1" x14ac:dyDescent="0.25">
      <c r="A65" s="332"/>
      <c r="B65" s="333"/>
      <c r="C65" s="324"/>
      <c r="D65" s="326"/>
      <c r="E65" s="326"/>
      <c r="F65" s="98"/>
      <c r="G65" s="98"/>
      <c r="H65" s="327"/>
      <c r="I65" s="327"/>
      <c r="J65" s="327"/>
      <c r="K65" s="327"/>
      <c r="L65" s="327"/>
      <c r="M65" s="328"/>
      <c r="N65" s="327"/>
      <c r="O65" s="327"/>
      <c r="P65" s="327"/>
      <c r="Q65" s="327"/>
      <c r="R65" s="327"/>
    </row>
    <row r="66" spans="1:18" s="144" customFormat="1" ht="13.5" customHeight="1" x14ac:dyDescent="0.25">
      <c r="A66" s="332"/>
      <c r="B66" s="333"/>
      <c r="C66" s="324"/>
      <c r="D66" s="326"/>
      <c r="E66" s="326"/>
      <c r="F66" s="98"/>
      <c r="G66" s="98"/>
      <c r="H66" s="327"/>
      <c r="I66" s="327"/>
      <c r="J66" s="327"/>
      <c r="K66" s="327"/>
      <c r="L66" s="327"/>
      <c r="M66" s="328"/>
      <c r="N66" s="327"/>
      <c r="O66" s="327"/>
      <c r="P66" s="327"/>
      <c r="Q66" s="327"/>
      <c r="R66" s="327"/>
    </row>
    <row r="67" spans="1:18" s="144" customFormat="1" ht="13.5" customHeight="1" x14ac:dyDescent="0.25">
      <c r="A67" s="336" t="s">
        <v>399</v>
      </c>
      <c r="B67" s="731" t="s">
        <v>515</v>
      </c>
      <c r="C67" s="324"/>
      <c r="D67" s="326"/>
      <c r="E67" s="326"/>
      <c r="F67" s="98"/>
      <c r="G67" s="98"/>
      <c r="H67" s="327"/>
      <c r="I67" s="327"/>
      <c r="J67" s="327"/>
      <c r="K67" s="327"/>
      <c r="L67" s="327"/>
      <c r="M67" s="328"/>
      <c r="N67" s="327"/>
      <c r="O67" s="327"/>
      <c r="P67" s="327"/>
      <c r="Q67" s="327"/>
      <c r="R67" s="327"/>
    </row>
    <row r="68" spans="1:18" s="144" customFormat="1" ht="13.5" customHeight="1" x14ac:dyDescent="0.25">
      <c r="A68" s="332"/>
      <c r="B68" s="731" t="s">
        <v>516</v>
      </c>
      <c r="C68" s="324"/>
      <c r="D68" s="326"/>
      <c r="E68" s="326"/>
      <c r="F68" s="98"/>
      <c r="G68" s="98"/>
      <c r="H68" s="327"/>
      <c r="I68" s="327"/>
      <c r="J68" s="327"/>
      <c r="K68" s="327"/>
      <c r="L68" s="327"/>
      <c r="M68" s="328"/>
      <c r="N68" s="327"/>
      <c r="O68" s="327"/>
      <c r="P68" s="327"/>
      <c r="Q68" s="327"/>
      <c r="R68" s="327"/>
    </row>
    <row r="69" spans="1:18" s="144" customFormat="1" ht="13.5" customHeight="1" x14ac:dyDescent="0.25">
      <c r="A69" s="332"/>
      <c r="B69" s="333"/>
      <c r="C69" s="324"/>
      <c r="D69" s="326"/>
      <c r="E69" s="326"/>
      <c r="F69" s="98"/>
      <c r="G69" s="98"/>
      <c r="H69" s="327"/>
      <c r="I69" s="327"/>
      <c r="J69" s="327"/>
      <c r="K69" s="327"/>
      <c r="L69" s="327"/>
      <c r="M69" s="328"/>
      <c r="N69" s="327"/>
      <c r="O69" s="327"/>
      <c r="P69" s="327"/>
      <c r="Q69" s="327"/>
      <c r="R69" s="327"/>
    </row>
    <row r="70" spans="1:18" s="144" customFormat="1" ht="13.5" customHeight="1" x14ac:dyDescent="0.25">
      <c r="A70" s="332"/>
      <c r="B70" s="732" t="s">
        <v>518</v>
      </c>
      <c r="C70" s="324"/>
      <c r="D70" s="633" t="s">
        <v>520</v>
      </c>
      <c r="E70" s="313" t="s">
        <v>33</v>
      </c>
      <c r="F70" s="98"/>
      <c r="G70" s="98"/>
      <c r="H70" s="327"/>
      <c r="I70" s="327"/>
      <c r="J70" s="327"/>
      <c r="K70" s="327"/>
      <c r="L70" s="327" t="s">
        <v>31</v>
      </c>
      <c r="M70" s="328"/>
      <c r="N70" s="327">
        <v>14</v>
      </c>
      <c r="O70" s="327">
        <v>14</v>
      </c>
      <c r="P70" s="327">
        <v>14</v>
      </c>
      <c r="Q70" s="327">
        <v>14</v>
      </c>
      <c r="R70" s="327">
        <v>56</v>
      </c>
    </row>
    <row r="71" spans="1:18" s="144" customFormat="1" ht="13.5" customHeight="1" x14ac:dyDescent="0.25">
      <c r="A71" s="332"/>
      <c r="B71" s="732" t="s">
        <v>519</v>
      </c>
      <c r="C71" s="324"/>
      <c r="D71" s="633" t="s">
        <v>521</v>
      </c>
      <c r="E71" s="326"/>
      <c r="F71" s="98"/>
      <c r="G71" s="98"/>
      <c r="H71" s="327"/>
      <c r="I71" s="327"/>
      <c r="J71" s="327"/>
      <c r="K71" s="327"/>
      <c r="L71" s="327"/>
      <c r="M71" s="328"/>
      <c r="N71" s="327"/>
      <c r="O71" s="327"/>
      <c r="P71" s="327"/>
      <c r="Q71" s="327"/>
      <c r="R71" s="327"/>
    </row>
    <row r="72" spans="1:18" s="144" customFormat="1" ht="13.5" customHeight="1" x14ac:dyDescent="0.25">
      <c r="A72" s="332"/>
      <c r="B72" s="333"/>
      <c r="C72" s="324"/>
      <c r="D72" s="326" t="s">
        <v>522</v>
      </c>
      <c r="E72" s="326" t="s">
        <v>280</v>
      </c>
      <c r="F72" s="98"/>
      <c r="G72" s="98"/>
      <c r="H72" s="327"/>
      <c r="I72" s="327"/>
      <c r="J72" s="327"/>
      <c r="K72" s="327"/>
      <c r="L72" s="327"/>
      <c r="M72" s="328"/>
      <c r="N72" s="327">
        <v>2</v>
      </c>
      <c r="O72" s="327">
        <v>2</v>
      </c>
      <c r="P72" s="327">
        <v>2</v>
      </c>
      <c r="Q72" s="327">
        <v>2</v>
      </c>
      <c r="R72" s="327">
        <v>8</v>
      </c>
    </row>
    <row r="73" spans="1:18" s="144" customFormat="1" ht="13.5" customHeight="1" x14ac:dyDescent="0.25">
      <c r="A73" s="332"/>
      <c r="B73" s="333"/>
      <c r="C73" s="324"/>
      <c r="D73" s="326"/>
      <c r="E73" s="335" t="s">
        <v>281</v>
      </c>
      <c r="F73" s="98"/>
      <c r="G73" s="98"/>
      <c r="H73" s="327"/>
      <c r="I73" s="327"/>
      <c r="J73" s="327"/>
      <c r="K73" s="327"/>
      <c r="L73" s="327"/>
      <c r="M73" s="328"/>
      <c r="N73" s="327">
        <v>6</v>
      </c>
      <c r="O73" s="327">
        <v>6</v>
      </c>
      <c r="P73" s="327">
        <v>6</v>
      </c>
      <c r="Q73" s="327">
        <v>6</v>
      </c>
      <c r="R73" s="327">
        <v>24</v>
      </c>
    </row>
    <row r="74" spans="1:18" s="144" customFormat="1" ht="13.5" customHeight="1" x14ac:dyDescent="0.25">
      <c r="A74" s="332"/>
      <c r="B74" s="333"/>
      <c r="C74" s="324"/>
      <c r="D74" s="326"/>
      <c r="E74" s="326" t="s">
        <v>282</v>
      </c>
      <c r="F74" s="98"/>
      <c r="G74" s="98"/>
      <c r="H74" s="327"/>
      <c r="I74" s="327"/>
      <c r="J74" s="327"/>
      <c r="K74" s="327"/>
      <c r="L74" s="327"/>
      <c r="M74" s="328"/>
      <c r="N74" s="327">
        <v>6</v>
      </c>
      <c r="O74" s="327">
        <v>6</v>
      </c>
      <c r="P74" s="327">
        <v>6</v>
      </c>
      <c r="Q74" s="327">
        <v>6</v>
      </c>
      <c r="R74" s="327">
        <v>24</v>
      </c>
    </row>
    <row r="75" spans="1:18" s="144" customFormat="1" ht="13.5" customHeight="1" x14ac:dyDescent="0.25">
      <c r="A75" s="332"/>
      <c r="B75" s="333"/>
      <c r="C75" s="324"/>
      <c r="D75" s="326"/>
      <c r="E75" s="326"/>
      <c r="F75" s="98"/>
      <c r="G75" s="98"/>
      <c r="H75" s="327"/>
      <c r="I75" s="327"/>
      <c r="J75" s="327"/>
      <c r="K75" s="327"/>
      <c r="L75" s="327"/>
      <c r="M75" s="328"/>
      <c r="N75" s="327"/>
      <c r="O75" s="327"/>
      <c r="P75" s="327"/>
      <c r="Q75" s="327"/>
      <c r="R75" s="327"/>
    </row>
    <row r="76" spans="1:18" s="144" customFormat="1" ht="13.5" customHeight="1" x14ac:dyDescent="0.25">
      <c r="A76" s="607">
        <v>3</v>
      </c>
      <c r="B76" s="333" t="s">
        <v>523</v>
      </c>
      <c r="C76" s="324"/>
      <c r="D76" s="326"/>
      <c r="E76" s="313" t="s">
        <v>33</v>
      </c>
      <c r="F76" s="320"/>
      <c r="G76" s="185"/>
      <c r="H76" s="320"/>
      <c r="I76" s="320"/>
      <c r="J76" s="320"/>
      <c r="K76" s="320"/>
      <c r="L76" s="319"/>
      <c r="M76" s="318" t="s">
        <v>30</v>
      </c>
      <c r="N76" s="320">
        <v>1025</v>
      </c>
      <c r="O76" s="320">
        <v>1000</v>
      </c>
      <c r="P76" s="320">
        <v>1000</v>
      </c>
      <c r="Q76" s="320">
        <v>1000</v>
      </c>
      <c r="R76" s="320">
        <v>4025</v>
      </c>
    </row>
    <row r="77" spans="1:18" s="144" customFormat="1" ht="13.5" customHeight="1" x14ac:dyDescent="0.25">
      <c r="A77" s="336"/>
      <c r="B77" s="333"/>
      <c r="C77" s="324"/>
      <c r="D77" s="326"/>
      <c r="E77" s="316"/>
      <c r="F77" s="320"/>
      <c r="G77" s="185"/>
      <c r="H77" s="320"/>
      <c r="I77" s="320"/>
      <c r="J77" s="320"/>
      <c r="K77" s="320"/>
      <c r="L77" s="319"/>
      <c r="M77" s="318"/>
      <c r="N77" s="320"/>
      <c r="O77" s="320"/>
      <c r="P77" s="320"/>
      <c r="Q77" s="320"/>
      <c r="R77" s="320"/>
    </row>
    <row r="78" spans="1:18" s="144" customFormat="1" ht="13.5" customHeight="1" x14ac:dyDescent="0.25">
      <c r="A78" s="332"/>
      <c r="B78" s="333"/>
      <c r="C78" s="324"/>
      <c r="D78" s="326"/>
      <c r="E78" s="313"/>
      <c r="F78" s="320"/>
      <c r="G78" s="185"/>
      <c r="H78" s="320"/>
      <c r="I78" s="320"/>
      <c r="J78" s="320"/>
      <c r="K78" s="320"/>
      <c r="L78" s="319"/>
      <c r="M78" s="318"/>
      <c r="N78" s="320"/>
      <c r="O78" s="320"/>
      <c r="P78" s="320"/>
      <c r="Q78" s="320"/>
      <c r="R78" s="320"/>
    </row>
    <row r="79" spans="1:18" s="144" customFormat="1" ht="13.5" customHeight="1" x14ac:dyDescent="0.25">
      <c r="A79" s="332"/>
      <c r="B79" s="333"/>
      <c r="C79" s="324"/>
      <c r="D79" s="326"/>
      <c r="E79" s="313"/>
      <c r="F79" s="320"/>
      <c r="G79" s="185"/>
      <c r="H79" s="320"/>
      <c r="I79" s="320"/>
      <c r="J79" s="320"/>
      <c r="K79" s="320"/>
      <c r="L79" s="319"/>
      <c r="M79" s="318"/>
      <c r="N79" s="320"/>
      <c r="O79" s="320"/>
      <c r="P79" s="320"/>
      <c r="Q79" s="320"/>
      <c r="R79" s="320"/>
    </row>
    <row r="80" spans="1:18" s="144" customFormat="1" ht="13.5" customHeight="1" x14ac:dyDescent="0.25">
      <c r="A80" s="192" t="s">
        <v>45</v>
      </c>
      <c r="B80" s="126"/>
      <c r="C80" s="193"/>
      <c r="D80" s="126"/>
      <c r="E80" s="192" t="s">
        <v>33</v>
      </c>
      <c r="F80" s="171"/>
      <c r="G80" s="171"/>
      <c r="H80" s="198"/>
      <c r="I80" s="198"/>
      <c r="J80" s="133"/>
      <c r="K80" s="133"/>
      <c r="L80" s="133"/>
      <c r="M80" s="166" t="s">
        <v>31</v>
      </c>
      <c r="N80" s="205"/>
      <c r="O80" s="205"/>
      <c r="P80" s="205"/>
      <c r="Q80" s="205"/>
      <c r="R80" s="200"/>
    </row>
    <row r="81" spans="1:18" s="144" customFormat="1" ht="13.5" customHeight="1" x14ac:dyDescent="0.25">
      <c r="A81" s="192" t="s">
        <v>261</v>
      </c>
      <c r="B81" s="126"/>
      <c r="C81" s="193"/>
      <c r="D81" s="126"/>
      <c r="E81" s="192"/>
      <c r="F81" s="171"/>
      <c r="G81" s="171"/>
      <c r="H81" s="198"/>
      <c r="I81" s="198"/>
      <c r="J81" s="133"/>
      <c r="K81" s="133"/>
      <c r="L81" s="133"/>
      <c r="M81" s="166"/>
      <c r="N81" s="205"/>
      <c r="O81" s="205"/>
      <c r="P81" s="205"/>
      <c r="Q81" s="205"/>
      <c r="R81" s="200"/>
    </row>
    <row r="82" spans="1:18" s="144" customFormat="1" ht="13.5" customHeight="1" x14ac:dyDescent="0.25">
      <c r="A82" s="192" t="s">
        <v>262</v>
      </c>
      <c r="B82" s="126"/>
      <c r="C82" s="193"/>
      <c r="D82" s="126"/>
      <c r="E82" s="192"/>
      <c r="F82" s="171"/>
      <c r="G82" s="171"/>
      <c r="H82" s="198"/>
      <c r="I82" s="198"/>
      <c r="J82" s="133"/>
      <c r="K82" s="133"/>
      <c r="L82" s="133"/>
      <c r="M82" s="166"/>
      <c r="N82" s="205"/>
      <c r="O82" s="205"/>
      <c r="P82" s="205"/>
      <c r="Q82" s="205"/>
      <c r="R82" s="200"/>
    </row>
    <row r="83" spans="1:18" s="144" customFormat="1" ht="13.5" customHeight="1" x14ac:dyDescent="0.25">
      <c r="A83" s="190"/>
      <c r="B83" s="197"/>
      <c r="C83" s="193"/>
      <c r="D83" s="126"/>
      <c r="E83" s="192"/>
      <c r="F83" s="171"/>
      <c r="G83" s="171"/>
      <c r="H83" s="198"/>
      <c r="I83" s="198"/>
      <c r="J83" s="133"/>
      <c r="K83" s="133"/>
      <c r="L83" s="133"/>
      <c r="M83" s="166"/>
      <c r="N83" s="205"/>
      <c r="O83" s="205"/>
      <c r="P83" s="205"/>
      <c r="Q83" s="205"/>
      <c r="R83" s="200"/>
    </row>
    <row r="84" spans="1:18" s="144" customFormat="1" ht="13.5" customHeight="1" x14ac:dyDescent="0.25">
      <c r="A84" s="196"/>
      <c r="B84" s="197"/>
      <c r="C84" s="193"/>
      <c r="D84" s="126"/>
      <c r="E84" s="126"/>
      <c r="F84" s="171"/>
      <c r="G84" s="171"/>
      <c r="H84" s="198"/>
      <c r="I84" s="198"/>
      <c r="J84" s="133"/>
      <c r="K84" s="133"/>
      <c r="L84" s="133"/>
      <c r="M84" s="171"/>
      <c r="N84" s="202"/>
      <c r="O84" s="202"/>
      <c r="P84" s="202"/>
      <c r="Q84" s="202"/>
      <c r="R84" s="202"/>
    </row>
    <row r="85" spans="1:18" s="144" customFormat="1" ht="13.5" customHeight="1" x14ac:dyDescent="0.25">
      <c r="A85" s="634">
        <v>1</v>
      </c>
      <c r="B85" s="635" t="s">
        <v>524</v>
      </c>
      <c r="C85" s="193"/>
      <c r="D85" s="637" t="s">
        <v>528</v>
      </c>
      <c r="E85" s="192" t="s">
        <v>33</v>
      </c>
      <c r="F85" s="171"/>
      <c r="G85" s="171"/>
      <c r="H85" s="198"/>
      <c r="I85" s="133"/>
      <c r="J85" s="133">
        <v>1</v>
      </c>
      <c r="K85" s="133">
        <v>1</v>
      </c>
      <c r="L85" s="195">
        <v>2</v>
      </c>
      <c r="M85" s="166" t="s">
        <v>31</v>
      </c>
      <c r="N85" s="198"/>
      <c r="O85" s="198"/>
      <c r="P85" s="198">
        <v>5</v>
      </c>
      <c r="Q85" s="198">
        <v>5</v>
      </c>
      <c r="R85" s="198">
        <v>10</v>
      </c>
    </row>
    <row r="86" spans="1:18" s="144" customFormat="1" ht="13.5" customHeight="1" x14ac:dyDescent="0.25">
      <c r="A86" s="636"/>
      <c r="B86" s="635" t="s">
        <v>525</v>
      </c>
      <c r="C86" s="193"/>
      <c r="D86" s="637" t="s">
        <v>529</v>
      </c>
      <c r="E86" s="126"/>
      <c r="F86" s="171"/>
      <c r="G86" s="171"/>
      <c r="H86" s="198"/>
      <c r="I86" s="133"/>
      <c r="J86" s="133"/>
      <c r="K86" s="133"/>
      <c r="L86" s="195"/>
      <c r="M86" s="171"/>
      <c r="N86" s="198"/>
      <c r="O86" s="198"/>
      <c r="P86" s="198"/>
      <c r="Q86" s="198"/>
      <c r="R86" s="198"/>
    </row>
    <row r="87" spans="1:18" s="144" customFormat="1" ht="13.5" customHeight="1" x14ac:dyDescent="0.25">
      <c r="A87" s="636"/>
      <c r="B87" s="639" t="s">
        <v>527</v>
      </c>
      <c r="C87" s="193"/>
      <c r="D87" s="637"/>
      <c r="E87" s="326" t="s">
        <v>280</v>
      </c>
      <c r="F87" s="171"/>
      <c r="G87" s="171"/>
      <c r="H87" s="198"/>
      <c r="I87" s="133"/>
      <c r="J87" s="133"/>
      <c r="K87" s="133"/>
      <c r="L87" s="195"/>
      <c r="M87" s="171"/>
      <c r="N87" s="198"/>
      <c r="O87" s="198"/>
      <c r="P87" s="198">
        <v>1</v>
      </c>
      <c r="Q87" s="198">
        <v>1</v>
      </c>
      <c r="R87" s="198">
        <v>2</v>
      </c>
    </row>
    <row r="88" spans="1:18" s="144" customFormat="1" ht="13.5" customHeight="1" x14ac:dyDescent="0.25">
      <c r="A88" s="638" t="s">
        <v>526</v>
      </c>
      <c r="C88" s="193"/>
      <c r="D88" s="640"/>
      <c r="E88" s="326" t="s">
        <v>282</v>
      </c>
      <c r="F88" s="171"/>
      <c r="G88" s="171"/>
      <c r="H88" s="198"/>
      <c r="I88" s="133"/>
      <c r="J88" s="133">
        <v>1</v>
      </c>
      <c r="K88" s="133">
        <v>1</v>
      </c>
      <c r="L88" s="195">
        <v>2</v>
      </c>
      <c r="M88" s="171"/>
      <c r="N88" s="198"/>
      <c r="O88" s="198"/>
      <c r="P88" s="198">
        <v>4</v>
      </c>
      <c r="Q88" s="198">
        <v>4</v>
      </c>
      <c r="R88" s="198">
        <v>8</v>
      </c>
    </row>
    <row r="89" spans="1:18" s="144" customFormat="1" ht="13.5" customHeight="1" x14ac:dyDescent="0.25">
      <c r="A89" s="196"/>
      <c r="B89" s="197"/>
      <c r="C89" s="193"/>
      <c r="D89" s="126"/>
      <c r="E89" s="326"/>
      <c r="F89" s="171"/>
      <c r="G89" s="171"/>
      <c r="H89" s="198"/>
      <c r="I89" s="133"/>
      <c r="J89" s="133"/>
      <c r="K89" s="133"/>
      <c r="L89" s="195"/>
      <c r="M89" s="171"/>
      <c r="N89" s="198"/>
      <c r="O89" s="198"/>
      <c r="P89" s="198"/>
      <c r="Q89" s="198"/>
      <c r="R89" s="198"/>
    </row>
    <row r="90" spans="1:18" s="144" customFormat="1" ht="13.5" customHeight="1" x14ac:dyDescent="0.25">
      <c r="A90" s="196"/>
      <c r="B90" s="197"/>
      <c r="C90" s="193"/>
      <c r="D90" s="126"/>
      <c r="E90" s="126"/>
      <c r="F90" s="171"/>
      <c r="G90" s="171"/>
      <c r="H90" s="198"/>
      <c r="I90" s="133"/>
      <c r="J90" s="133"/>
      <c r="K90" s="133"/>
      <c r="L90" s="195"/>
      <c r="M90" s="171"/>
      <c r="N90" s="198"/>
      <c r="O90" s="198"/>
      <c r="P90" s="198"/>
      <c r="Q90" s="198"/>
      <c r="R90" s="198"/>
    </row>
    <row r="91" spans="1:18" s="144" customFormat="1" ht="13.5" customHeight="1" x14ac:dyDescent="0.25">
      <c r="A91" s="336"/>
      <c r="B91" s="333"/>
      <c r="C91" s="324"/>
      <c r="D91" s="326"/>
      <c r="E91" s="326"/>
      <c r="F91" s="98"/>
      <c r="G91" s="98"/>
      <c r="H91" s="327"/>
      <c r="I91" s="327"/>
      <c r="J91" s="133"/>
      <c r="K91" s="133"/>
      <c r="L91" s="133"/>
      <c r="M91" s="328"/>
      <c r="N91" s="327"/>
      <c r="O91" s="327"/>
      <c r="P91" s="327"/>
      <c r="Q91" s="327"/>
      <c r="R91" s="327"/>
    </row>
    <row r="92" spans="1:18" s="144" customFormat="1" ht="13.5" customHeight="1" x14ac:dyDescent="0.25">
      <c r="A92" s="882" t="s">
        <v>309</v>
      </c>
      <c r="B92" s="883"/>
      <c r="C92" s="338"/>
      <c r="D92" s="163"/>
      <c r="E92" s="337" t="s">
        <v>33</v>
      </c>
      <c r="F92" s="171"/>
      <c r="G92" s="171"/>
      <c r="H92" s="198"/>
      <c r="I92" s="198"/>
      <c r="J92" s="198"/>
      <c r="K92" s="198"/>
      <c r="L92" s="133"/>
      <c r="M92" s="166" t="s">
        <v>31</v>
      </c>
      <c r="N92" s="200"/>
      <c r="O92" s="200"/>
      <c r="P92" s="200"/>
      <c r="Q92" s="200"/>
      <c r="R92" s="167">
        <v>200</v>
      </c>
    </row>
    <row r="93" spans="1:18" s="144" customFormat="1" ht="13.5" customHeight="1" x14ac:dyDescent="0.25">
      <c r="A93" s="337" t="s">
        <v>263</v>
      </c>
      <c r="B93" s="337"/>
      <c r="C93" s="338"/>
      <c r="D93" s="163"/>
      <c r="E93" s="337"/>
      <c r="F93" s="171"/>
      <c r="G93" s="171"/>
      <c r="H93" s="198"/>
      <c r="I93" s="133"/>
      <c r="J93" s="198"/>
      <c r="K93" s="133"/>
      <c r="L93" s="133"/>
      <c r="M93" s="166"/>
      <c r="N93" s="200"/>
      <c r="O93" s="200"/>
      <c r="P93" s="200"/>
      <c r="Q93" s="200"/>
      <c r="R93" s="167"/>
    </row>
    <row r="94" spans="1:18" s="144" customFormat="1" ht="13.5" customHeight="1" x14ac:dyDescent="0.25">
      <c r="A94" s="337" t="s">
        <v>264</v>
      </c>
      <c r="B94" s="337"/>
      <c r="C94" s="338"/>
      <c r="D94" s="163"/>
      <c r="E94" s="337"/>
      <c r="F94" s="171"/>
      <c r="G94" s="171"/>
      <c r="H94" s="198"/>
      <c r="I94" s="198"/>
      <c r="J94" s="198"/>
      <c r="K94" s="198"/>
      <c r="L94" s="133"/>
      <c r="M94" s="166"/>
      <c r="N94" s="200"/>
      <c r="O94" s="200"/>
      <c r="P94" s="200"/>
      <c r="Q94" s="200"/>
      <c r="R94" s="167"/>
    </row>
    <row r="95" spans="1:18" s="144" customFormat="1" ht="13.5" customHeight="1" x14ac:dyDescent="0.25">
      <c r="A95" s="337" t="s">
        <v>265</v>
      </c>
      <c r="B95" s="337"/>
      <c r="C95" s="338"/>
      <c r="D95" s="163"/>
      <c r="E95" s="135"/>
      <c r="F95" s="135"/>
      <c r="G95" s="135"/>
      <c r="H95" s="135"/>
      <c r="I95" s="135"/>
      <c r="J95" s="135"/>
      <c r="K95" s="135"/>
      <c r="L95" s="135"/>
      <c r="M95" s="135"/>
      <c r="N95" s="135"/>
      <c r="O95" s="135"/>
      <c r="P95" s="135"/>
      <c r="Q95" s="135"/>
      <c r="R95" s="167"/>
    </row>
    <row r="96" spans="1:18" s="144" customFormat="1" ht="13.5" customHeight="1" x14ac:dyDescent="0.25">
      <c r="A96" s="337" t="s">
        <v>267</v>
      </c>
      <c r="B96" s="337"/>
      <c r="C96" s="338"/>
      <c r="D96" s="163"/>
      <c r="E96" s="337"/>
      <c r="F96" s="171"/>
      <c r="G96" s="171"/>
      <c r="H96" s="198"/>
      <c r="I96" s="198"/>
      <c r="J96" s="198"/>
      <c r="K96" s="198"/>
      <c r="L96" s="133"/>
      <c r="M96" s="166"/>
      <c r="N96" s="200"/>
      <c r="O96" s="200"/>
      <c r="P96" s="200"/>
      <c r="Q96" s="200"/>
      <c r="R96" s="167"/>
    </row>
    <row r="97" spans="1:18" s="144" customFormat="1" ht="13.5" customHeight="1" x14ac:dyDescent="0.25">
      <c r="A97" s="337" t="s">
        <v>266</v>
      </c>
      <c r="B97" s="337"/>
      <c r="C97" s="338"/>
      <c r="D97" s="163"/>
      <c r="E97" s="339"/>
      <c r="F97" s="171"/>
      <c r="G97" s="171"/>
      <c r="H97" s="198"/>
      <c r="I97" s="133"/>
      <c r="J97" s="198"/>
      <c r="K97" s="133"/>
      <c r="L97" s="133"/>
      <c r="M97" s="171"/>
      <c r="N97" s="199"/>
      <c r="O97" s="199"/>
      <c r="P97" s="199"/>
      <c r="Q97" s="199"/>
      <c r="R97" s="134"/>
    </row>
    <row r="98" spans="1:18" s="144" customFormat="1" ht="13.5" customHeight="1" x14ac:dyDescent="0.25">
      <c r="A98" s="216"/>
      <c r="B98" s="214"/>
      <c r="C98" s="338"/>
      <c r="D98" s="163"/>
      <c r="E98" s="339"/>
      <c r="F98" s="171"/>
      <c r="G98" s="171"/>
      <c r="H98" s="198"/>
      <c r="I98" s="133"/>
      <c r="J98" s="198"/>
      <c r="K98" s="133"/>
      <c r="L98" s="133"/>
      <c r="M98" s="171"/>
      <c r="N98" s="199"/>
      <c r="O98" s="199"/>
      <c r="P98" s="199"/>
      <c r="Q98" s="199"/>
      <c r="R98" s="134"/>
    </row>
    <row r="99" spans="1:18" s="144" customFormat="1" ht="13.5" customHeight="1" x14ac:dyDescent="0.25">
      <c r="A99" s="733">
        <v>1</v>
      </c>
      <c r="B99" s="734" t="s">
        <v>535</v>
      </c>
      <c r="C99" s="338"/>
      <c r="D99" s="163"/>
      <c r="E99" s="340"/>
      <c r="F99" s="171"/>
      <c r="G99" s="171"/>
      <c r="H99" s="200"/>
      <c r="I99" s="200"/>
      <c r="J99" s="200"/>
      <c r="K99" s="200"/>
      <c r="L99" s="167"/>
      <c r="M99" s="166"/>
      <c r="N99" s="200"/>
      <c r="O99" s="200"/>
      <c r="P99" s="200"/>
      <c r="Q99" s="200"/>
      <c r="R99" s="167"/>
    </row>
    <row r="100" spans="1:18" s="144" customFormat="1" ht="13.5" customHeight="1" x14ac:dyDescent="0.25">
      <c r="A100" s="227"/>
      <c r="B100" s="341"/>
      <c r="C100" s="338"/>
      <c r="D100" s="163"/>
      <c r="E100" s="340"/>
      <c r="F100" s="171"/>
      <c r="G100" s="171"/>
      <c r="H100" s="200"/>
      <c r="I100" s="200"/>
      <c r="J100" s="200"/>
      <c r="K100" s="200"/>
      <c r="L100" s="167"/>
      <c r="M100" s="166"/>
      <c r="N100" s="200"/>
      <c r="O100" s="200"/>
      <c r="P100" s="200"/>
      <c r="Q100" s="200"/>
      <c r="R100" s="167"/>
    </row>
    <row r="101" spans="1:18" s="144" customFormat="1" ht="13.5" customHeight="1" x14ac:dyDescent="0.25">
      <c r="A101" s="722"/>
      <c r="B101" s="688" t="s">
        <v>268</v>
      </c>
      <c r="C101" s="507"/>
      <c r="D101" s="343" t="s">
        <v>47</v>
      </c>
      <c r="E101" s="337" t="s">
        <v>33</v>
      </c>
      <c r="F101" s="166"/>
      <c r="G101" s="166"/>
      <c r="H101" s="200">
        <v>20</v>
      </c>
      <c r="I101" s="200">
        <v>20</v>
      </c>
      <c r="J101" s="200">
        <v>20</v>
      </c>
      <c r="K101" s="200">
        <v>20</v>
      </c>
      <c r="L101" s="167">
        <v>80</v>
      </c>
      <c r="M101" s="166" t="s">
        <v>31</v>
      </c>
      <c r="N101" s="200">
        <v>10</v>
      </c>
      <c r="O101" s="200">
        <v>10</v>
      </c>
      <c r="P101" s="200">
        <v>10</v>
      </c>
      <c r="Q101" s="200">
        <v>10</v>
      </c>
      <c r="R101" s="167">
        <v>40</v>
      </c>
    </row>
    <row r="102" spans="1:18" s="144" customFormat="1" ht="13.5" customHeight="1" x14ac:dyDescent="0.25">
      <c r="A102" s="722"/>
      <c r="B102" s="217" t="s">
        <v>269</v>
      </c>
      <c r="C102" s="507"/>
      <c r="D102" s="212"/>
      <c r="E102" s="212"/>
      <c r="F102" s="171"/>
      <c r="G102" s="171"/>
      <c r="H102" s="133"/>
      <c r="I102" s="133"/>
      <c r="J102" s="198"/>
      <c r="K102" s="133"/>
      <c r="L102" s="133"/>
      <c r="M102" s="171"/>
      <c r="N102" s="198"/>
      <c r="O102" s="133"/>
      <c r="P102" s="198"/>
      <c r="Q102" s="133"/>
      <c r="R102" s="133"/>
    </row>
    <row r="103" spans="1:18" s="144" customFormat="1" ht="13.5" customHeight="1" x14ac:dyDescent="0.25">
      <c r="A103" s="722"/>
      <c r="B103" s="217" t="s">
        <v>530</v>
      </c>
      <c r="C103" s="507"/>
      <c r="D103" s="212"/>
      <c r="E103" s="212" t="s">
        <v>280</v>
      </c>
      <c r="F103" s="171"/>
      <c r="G103" s="171"/>
      <c r="H103" s="198"/>
      <c r="I103" s="133"/>
      <c r="J103" s="198"/>
      <c r="K103" s="133"/>
      <c r="L103" s="133"/>
      <c r="M103" s="171"/>
      <c r="N103" s="198">
        <v>2</v>
      </c>
      <c r="O103" s="133">
        <v>1</v>
      </c>
      <c r="P103" s="198">
        <v>2</v>
      </c>
      <c r="Q103" s="133">
        <v>1</v>
      </c>
      <c r="R103" s="133">
        <v>6</v>
      </c>
    </row>
    <row r="104" spans="1:18" s="144" customFormat="1" ht="13.5" customHeight="1" x14ac:dyDescent="0.25">
      <c r="A104" s="722"/>
      <c r="B104" s="217" t="s">
        <v>270</v>
      </c>
      <c r="C104" s="342"/>
      <c r="D104" s="212"/>
      <c r="E104" s="326" t="s">
        <v>294</v>
      </c>
      <c r="F104" s="171"/>
      <c r="G104" s="171"/>
      <c r="H104" s="198">
        <v>5</v>
      </c>
      <c r="I104" s="198">
        <v>5</v>
      </c>
      <c r="J104" s="198">
        <v>5</v>
      </c>
      <c r="K104" s="198">
        <v>5</v>
      </c>
      <c r="L104" s="133">
        <v>20</v>
      </c>
      <c r="M104" s="171"/>
      <c r="N104" s="198">
        <v>2</v>
      </c>
      <c r="O104" s="133">
        <v>2</v>
      </c>
      <c r="P104" s="198">
        <v>2</v>
      </c>
      <c r="Q104" s="133">
        <v>3</v>
      </c>
      <c r="R104" s="133">
        <v>9</v>
      </c>
    </row>
    <row r="105" spans="1:18" s="144" customFormat="1" ht="13.5" customHeight="1" x14ac:dyDescent="0.25">
      <c r="A105" s="430"/>
      <c r="B105" s="217"/>
      <c r="C105" s="342"/>
      <c r="D105" s="212"/>
      <c r="E105" s="326" t="s">
        <v>282</v>
      </c>
      <c r="F105" s="171"/>
      <c r="G105" s="171"/>
      <c r="H105" s="198">
        <v>15</v>
      </c>
      <c r="I105" s="198">
        <v>15</v>
      </c>
      <c r="J105" s="198">
        <v>15</v>
      </c>
      <c r="K105" s="198">
        <v>15</v>
      </c>
      <c r="L105" s="133">
        <v>60</v>
      </c>
      <c r="M105" s="171"/>
      <c r="N105" s="198">
        <v>6</v>
      </c>
      <c r="O105" s="133">
        <v>6</v>
      </c>
      <c r="P105" s="198">
        <v>6</v>
      </c>
      <c r="Q105" s="133">
        <v>7</v>
      </c>
      <c r="R105" s="133">
        <v>25</v>
      </c>
    </row>
    <row r="106" spans="1:18" s="144" customFormat="1" ht="13.5" customHeight="1" x14ac:dyDescent="0.25">
      <c r="A106" s="358"/>
      <c r="B106" s="217"/>
      <c r="D106" s="212"/>
      <c r="F106" s="171"/>
      <c r="G106" s="171"/>
      <c r="H106" s="198"/>
      <c r="I106" s="198"/>
      <c r="J106" s="198"/>
      <c r="K106" s="198"/>
      <c r="L106" s="133"/>
      <c r="M106" s="171"/>
      <c r="N106" s="198"/>
      <c r="O106" s="133"/>
      <c r="P106" s="198"/>
      <c r="Q106" s="133"/>
      <c r="R106" s="133"/>
    </row>
    <row r="107" spans="1:18" ht="15.75" x14ac:dyDescent="0.25">
      <c r="A107" s="216"/>
      <c r="B107" s="217"/>
      <c r="C107" s="342"/>
      <c r="D107" s="212" t="s">
        <v>48</v>
      </c>
      <c r="E107" s="313" t="s">
        <v>33</v>
      </c>
      <c r="F107" s="166"/>
      <c r="G107" s="166"/>
      <c r="H107" s="200">
        <v>1</v>
      </c>
      <c r="I107" s="167">
        <v>1</v>
      </c>
      <c r="J107" s="200">
        <v>1</v>
      </c>
      <c r="K107" s="167">
        <v>1</v>
      </c>
      <c r="L107" s="167">
        <v>4</v>
      </c>
      <c r="M107" s="166" t="s">
        <v>31</v>
      </c>
      <c r="N107" s="200">
        <v>10</v>
      </c>
      <c r="O107" s="200">
        <v>10</v>
      </c>
      <c r="P107" s="200">
        <v>10</v>
      </c>
      <c r="Q107" s="200">
        <v>10</v>
      </c>
      <c r="R107" s="167">
        <v>40</v>
      </c>
    </row>
    <row r="108" spans="1:18" ht="15.75" x14ac:dyDescent="0.25">
      <c r="A108" s="216"/>
      <c r="B108" s="217"/>
      <c r="C108" s="342"/>
      <c r="D108" s="212"/>
      <c r="E108" s="326"/>
      <c r="F108" s="171"/>
      <c r="G108" s="171"/>
      <c r="H108" s="198"/>
      <c r="I108" s="133"/>
      <c r="J108" s="198"/>
      <c r="K108" s="133"/>
      <c r="L108" s="133"/>
      <c r="M108" s="171"/>
      <c r="N108" s="198"/>
      <c r="O108" s="198"/>
      <c r="P108" s="198"/>
      <c r="Q108" s="198"/>
      <c r="R108" s="133"/>
    </row>
    <row r="109" spans="1:18" ht="15.75" x14ac:dyDescent="0.25">
      <c r="A109" s="216"/>
      <c r="B109" s="217"/>
      <c r="C109" s="342"/>
      <c r="D109" s="212"/>
      <c r="E109" s="326" t="s">
        <v>280</v>
      </c>
      <c r="F109" s="171"/>
      <c r="G109" s="171"/>
      <c r="H109" s="198"/>
      <c r="I109" s="133"/>
      <c r="J109" s="198"/>
      <c r="K109" s="133"/>
      <c r="L109" s="133"/>
      <c r="M109" s="171"/>
      <c r="N109" s="198">
        <v>2</v>
      </c>
      <c r="O109" s="198">
        <v>1</v>
      </c>
      <c r="P109" s="198">
        <v>2</v>
      </c>
      <c r="Q109" s="198">
        <v>1</v>
      </c>
      <c r="R109" s="133">
        <v>6</v>
      </c>
    </row>
    <row r="110" spans="1:18" ht="15.75" x14ac:dyDescent="0.25">
      <c r="A110" s="216"/>
      <c r="B110" s="217"/>
      <c r="C110" s="342"/>
      <c r="D110" s="212"/>
      <c r="E110" s="335" t="s">
        <v>281</v>
      </c>
      <c r="F110" s="171"/>
      <c r="G110" s="171"/>
      <c r="H110" s="198">
        <v>1</v>
      </c>
      <c r="I110" s="133">
        <v>1</v>
      </c>
      <c r="J110" s="198">
        <v>1</v>
      </c>
      <c r="K110" s="133">
        <v>1</v>
      </c>
      <c r="L110" s="133">
        <v>1</v>
      </c>
      <c r="M110" s="171"/>
      <c r="N110" s="198">
        <v>3</v>
      </c>
      <c r="O110" s="198">
        <v>5</v>
      </c>
      <c r="P110" s="198">
        <v>4</v>
      </c>
      <c r="Q110" s="198">
        <v>5</v>
      </c>
      <c r="R110" s="133">
        <v>17</v>
      </c>
    </row>
    <row r="111" spans="1:18" ht="15.75" x14ac:dyDescent="0.25">
      <c r="A111" s="216"/>
      <c r="B111" s="217"/>
      <c r="C111" s="342"/>
      <c r="D111" s="212"/>
      <c r="E111" s="326" t="s">
        <v>282</v>
      </c>
      <c r="F111" s="171"/>
      <c r="G111" s="171"/>
      <c r="H111" s="133">
        <v>3</v>
      </c>
      <c r="I111" s="133">
        <v>3</v>
      </c>
      <c r="J111" s="133">
        <v>3</v>
      </c>
      <c r="K111" s="133">
        <v>3</v>
      </c>
      <c r="L111" s="133">
        <v>3</v>
      </c>
      <c r="M111" s="171"/>
      <c r="N111" s="198">
        <v>3</v>
      </c>
      <c r="O111" s="198">
        <v>5</v>
      </c>
      <c r="P111" s="198">
        <v>4</v>
      </c>
      <c r="Q111" s="198">
        <v>5</v>
      </c>
      <c r="R111" s="133">
        <v>17</v>
      </c>
    </row>
    <row r="112" spans="1:18" ht="17.25" customHeight="1" x14ac:dyDescent="0.25">
      <c r="A112" s="344"/>
      <c r="B112" s="217"/>
      <c r="C112" s="342"/>
      <c r="D112" s="345"/>
      <c r="E112" s="346"/>
      <c r="F112" s="346"/>
      <c r="G112" s="346"/>
      <c r="H112" s="346"/>
      <c r="I112" s="346"/>
      <c r="J112" s="346"/>
      <c r="K112" s="346"/>
      <c r="L112" s="347"/>
      <c r="M112" s="347"/>
      <c r="N112" s="346"/>
      <c r="O112" s="346"/>
      <c r="P112" s="346"/>
      <c r="Q112" s="346"/>
      <c r="R112" s="347"/>
    </row>
    <row r="113" spans="1:25" ht="17.25" customHeight="1" x14ac:dyDescent="0.25">
      <c r="A113" s="344"/>
      <c r="B113" s="217"/>
      <c r="C113" s="342"/>
      <c r="D113" s="212"/>
      <c r="E113" s="231"/>
      <c r="F113" s="171"/>
      <c r="G113" s="171"/>
      <c r="H113" s="198"/>
      <c r="I113" s="133"/>
      <c r="J113" s="198"/>
      <c r="K113" s="133"/>
      <c r="L113" s="133"/>
      <c r="M113" s="171"/>
      <c r="N113" s="198"/>
      <c r="O113" s="198"/>
      <c r="P113" s="198"/>
      <c r="Q113" s="198"/>
      <c r="R113" s="133"/>
    </row>
    <row r="114" spans="1:25" ht="17.25" customHeight="1" x14ac:dyDescent="0.25">
      <c r="A114" s="718">
        <v>2</v>
      </c>
      <c r="B114" s="735" t="s">
        <v>531</v>
      </c>
      <c r="C114" s="342"/>
      <c r="D114" s="625"/>
      <c r="E114" s="313"/>
      <c r="F114" s="171"/>
      <c r="G114" s="171"/>
      <c r="H114" s="198"/>
      <c r="I114" s="198"/>
      <c r="J114" s="198"/>
      <c r="K114" s="198"/>
      <c r="L114" s="198"/>
      <c r="M114" s="166"/>
      <c r="N114" s="198"/>
      <c r="O114" s="198"/>
      <c r="P114" s="198"/>
      <c r="Q114" s="198"/>
      <c r="R114" s="198"/>
    </row>
    <row r="115" spans="1:25" ht="17.25" customHeight="1" x14ac:dyDescent="0.25">
      <c r="A115" s="641"/>
      <c r="B115" s="723"/>
      <c r="C115" s="342"/>
      <c r="D115" s="212"/>
      <c r="E115" s="231"/>
      <c r="F115" s="171"/>
      <c r="G115" s="171"/>
      <c r="H115" s="198"/>
      <c r="I115" s="133"/>
      <c r="J115" s="198"/>
      <c r="K115" s="133"/>
      <c r="L115" s="133"/>
      <c r="M115" s="171"/>
      <c r="N115" s="198"/>
      <c r="O115" s="198"/>
      <c r="P115" s="198"/>
      <c r="Q115" s="198"/>
      <c r="R115" s="133"/>
    </row>
    <row r="116" spans="1:25" ht="17.25" customHeight="1" x14ac:dyDescent="0.25">
      <c r="A116" s="641"/>
      <c r="B116" s="642" t="s">
        <v>532</v>
      </c>
      <c r="C116" s="342"/>
      <c r="D116" s="625" t="s">
        <v>534</v>
      </c>
      <c r="E116" s="313" t="s">
        <v>33</v>
      </c>
      <c r="F116" s="171"/>
      <c r="G116" s="171"/>
      <c r="H116" s="200">
        <v>1</v>
      </c>
      <c r="I116" s="167">
        <v>1</v>
      </c>
      <c r="J116" s="200">
        <v>1</v>
      </c>
      <c r="K116" s="167">
        <v>1</v>
      </c>
      <c r="L116" s="167">
        <v>1</v>
      </c>
      <c r="M116" s="166" t="s">
        <v>31</v>
      </c>
      <c r="N116" s="200">
        <v>10</v>
      </c>
      <c r="O116" s="200">
        <v>10</v>
      </c>
      <c r="P116" s="200">
        <v>10</v>
      </c>
      <c r="Q116" s="200">
        <v>10</v>
      </c>
      <c r="R116" s="167">
        <v>40</v>
      </c>
    </row>
    <row r="117" spans="1:25" ht="17.25" customHeight="1" x14ac:dyDescent="0.25">
      <c r="A117" s="641"/>
      <c r="B117" s="642" t="s">
        <v>533</v>
      </c>
      <c r="C117" s="342"/>
      <c r="D117" s="212"/>
      <c r="E117" s="231"/>
      <c r="F117" s="171"/>
      <c r="G117" s="171"/>
      <c r="H117" s="198"/>
      <c r="I117" s="133"/>
      <c r="J117" s="198"/>
      <c r="K117" s="133"/>
      <c r="L117" s="133"/>
      <c r="M117" s="171"/>
      <c r="N117" s="198"/>
      <c r="O117" s="198"/>
      <c r="P117" s="198"/>
      <c r="Q117" s="198"/>
      <c r="R117" s="133"/>
    </row>
    <row r="118" spans="1:25" ht="17.25" customHeight="1" x14ac:dyDescent="0.25">
      <c r="A118" s="641"/>
      <c r="B118" s="642"/>
      <c r="C118" s="342"/>
      <c r="D118" s="212"/>
      <c r="E118" s="326" t="s">
        <v>282</v>
      </c>
      <c r="F118" s="171"/>
      <c r="G118" s="171"/>
      <c r="H118" s="198">
        <v>1</v>
      </c>
      <c r="I118" s="133">
        <v>1</v>
      </c>
      <c r="J118" s="198">
        <v>1</v>
      </c>
      <c r="K118" s="133">
        <v>1</v>
      </c>
      <c r="L118" s="133">
        <v>1</v>
      </c>
      <c r="M118" s="171"/>
      <c r="N118" s="198">
        <v>10</v>
      </c>
      <c r="O118" s="198">
        <v>10</v>
      </c>
      <c r="P118" s="198">
        <v>10</v>
      </c>
      <c r="Q118" s="198">
        <v>10</v>
      </c>
      <c r="R118" s="133">
        <v>40</v>
      </c>
    </row>
    <row r="119" spans="1:25" ht="17.25" customHeight="1" x14ac:dyDescent="0.25">
      <c r="A119" s="344"/>
      <c r="B119" s="217"/>
      <c r="C119" s="342"/>
      <c r="D119" s="212"/>
      <c r="E119" s="231"/>
      <c r="F119" s="171"/>
      <c r="G119" s="171"/>
      <c r="H119" s="198"/>
      <c r="I119" s="133"/>
      <c r="J119" s="198"/>
      <c r="K119" s="133"/>
      <c r="L119" s="133"/>
      <c r="M119" s="171"/>
      <c r="N119" s="198"/>
      <c r="O119" s="198"/>
      <c r="P119" s="198"/>
      <c r="Q119" s="198"/>
      <c r="R119" s="133"/>
    </row>
    <row r="120" spans="1:25" ht="17.25" customHeight="1" x14ac:dyDescent="0.25">
      <c r="A120" s="718">
        <v>3</v>
      </c>
      <c r="B120" s="719" t="s">
        <v>536</v>
      </c>
      <c r="C120" s="342"/>
      <c r="D120" s="587" t="s">
        <v>538</v>
      </c>
      <c r="E120" s="313" t="s">
        <v>33</v>
      </c>
      <c r="F120" s="171"/>
      <c r="G120" s="171"/>
      <c r="H120" s="198">
        <f>H124+H128</f>
        <v>2</v>
      </c>
      <c r="I120" s="198">
        <f t="shared" ref="I120:R120" si="0">I124+I128</f>
        <v>2</v>
      </c>
      <c r="J120" s="198">
        <f t="shared" si="0"/>
        <v>2</v>
      </c>
      <c r="K120" s="198">
        <f t="shared" si="0"/>
        <v>2</v>
      </c>
      <c r="L120" s="198">
        <f t="shared" si="0"/>
        <v>8</v>
      </c>
      <c r="M120" s="198"/>
      <c r="N120" s="198">
        <f t="shared" si="0"/>
        <v>20</v>
      </c>
      <c r="O120" s="198">
        <f t="shared" si="0"/>
        <v>20</v>
      </c>
      <c r="P120" s="198">
        <f t="shared" si="0"/>
        <v>20</v>
      </c>
      <c r="Q120" s="198">
        <f t="shared" si="0"/>
        <v>20</v>
      </c>
      <c r="R120" s="198">
        <f t="shared" si="0"/>
        <v>80</v>
      </c>
    </row>
    <row r="121" spans="1:25" ht="17.25" customHeight="1" x14ac:dyDescent="0.25">
      <c r="A121" s="718"/>
      <c r="B121" s="719" t="s">
        <v>537</v>
      </c>
      <c r="C121" s="342"/>
      <c r="D121" s="212"/>
      <c r="E121" s="231"/>
      <c r="F121" s="171"/>
      <c r="G121" s="171"/>
      <c r="H121" s="198"/>
      <c r="I121" s="133"/>
      <c r="J121" s="198"/>
      <c r="K121" s="133"/>
      <c r="L121" s="133"/>
      <c r="M121" s="171"/>
      <c r="N121" s="198"/>
      <c r="O121" s="198"/>
      <c r="P121" s="198"/>
      <c r="Q121" s="198"/>
      <c r="R121" s="133"/>
    </row>
    <row r="122" spans="1:25" ht="15.75" x14ac:dyDescent="0.25">
      <c r="A122" s="344"/>
      <c r="B122" s="217"/>
      <c r="C122" s="342"/>
      <c r="D122" s="212"/>
      <c r="E122" s="326"/>
      <c r="F122" s="171"/>
      <c r="G122" s="171"/>
      <c r="H122" s="198"/>
      <c r="I122" s="198"/>
      <c r="J122" s="198"/>
      <c r="K122" s="198"/>
      <c r="L122" s="133"/>
      <c r="M122" s="166"/>
      <c r="N122" s="200"/>
      <c r="O122" s="200"/>
      <c r="P122" s="200"/>
      <c r="Q122" s="200"/>
      <c r="R122" s="167"/>
    </row>
    <row r="123" spans="1:25" ht="15.75" x14ac:dyDescent="0.25">
      <c r="A123" s="344"/>
      <c r="B123" s="217"/>
      <c r="C123" s="342"/>
      <c r="D123" s="163"/>
      <c r="E123" s="337"/>
      <c r="F123" s="171"/>
      <c r="G123" s="171"/>
      <c r="H123" s="198"/>
      <c r="I123" s="198"/>
      <c r="J123" s="198"/>
      <c r="K123" s="198"/>
      <c r="L123" s="133"/>
      <c r="M123" s="166"/>
      <c r="N123" s="200"/>
      <c r="O123" s="200"/>
      <c r="P123" s="200"/>
      <c r="Q123" s="200"/>
      <c r="R123" s="167"/>
    </row>
    <row r="124" spans="1:25" ht="15.75" x14ac:dyDescent="0.25">
      <c r="A124" s="344"/>
      <c r="B124" s="642" t="s">
        <v>539</v>
      </c>
      <c r="C124" s="342"/>
      <c r="D124" s="625" t="s">
        <v>540</v>
      </c>
      <c r="E124" s="313" t="s">
        <v>33</v>
      </c>
      <c r="F124" s="166"/>
      <c r="G124" s="166"/>
      <c r="H124" s="200">
        <v>1</v>
      </c>
      <c r="I124" s="167">
        <v>1</v>
      </c>
      <c r="J124" s="200">
        <v>1</v>
      </c>
      <c r="K124" s="167">
        <v>1</v>
      </c>
      <c r="L124" s="167">
        <v>4</v>
      </c>
      <c r="M124" s="166" t="s">
        <v>31</v>
      </c>
      <c r="N124" s="200">
        <v>10</v>
      </c>
      <c r="O124" s="200">
        <v>10</v>
      </c>
      <c r="P124" s="200">
        <v>10</v>
      </c>
      <c r="Q124" s="200">
        <v>10</v>
      </c>
      <c r="R124" s="167">
        <v>40</v>
      </c>
      <c r="S124" s="254"/>
      <c r="T124" s="148"/>
      <c r="U124" s="148"/>
      <c r="V124" s="148"/>
      <c r="W124" s="148"/>
      <c r="X124" s="255"/>
      <c r="Y124" s="255"/>
    </row>
    <row r="125" spans="1:25" ht="15.75" x14ac:dyDescent="0.25">
      <c r="A125" s="344"/>
      <c r="B125" s="217"/>
      <c r="C125" s="342"/>
      <c r="D125" s="212"/>
      <c r="E125" s="212"/>
      <c r="F125" s="171"/>
      <c r="G125" s="171"/>
      <c r="H125" s="198"/>
      <c r="I125" s="133"/>
      <c r="J125" s="198"/>
      <c r="K125" s="133"/>
      <c r="L125" s="133"/>
      <c r="M125" s="171"/>
      <c r="N125" s="198"/>
      <c r="O125" s="198"/>
      <c r="P125" s="198"/>
      <c r="Q125" s="198"/>
      <c r="R125" s="133"/>
      <c r="S125" s="254"/>
      <c r="T125" s="148"/>
      <c r="U125" s="148"/>
      <c r="V125" s="148"/>
      <c r="W125" s="148"/>
      <c r="X125" s="255"/>
      <c r="Y125" s="255"/>
    </row>
    <row r="126" spans="1:25" ht="15.75" x14ac:dyDescent="0.25">
      <c r="A126" s="344"/>
      <c r="B126" s="217"/>
      <c r="C126" s="342"/>
      <c r="D126" s="212"/>
      <c r="E126" s="326" t="s">
        <v>282</v>
      </c>
      <c r="F126" s="171"/>
      <c r="G126" s="171"/>
      <c r="H126" s="198">
        <v>1</v>
      </c>
      <c r="I126" s="133">
        <v>1</v>
      </c>
      <c r="J126" s="198">
        <v>1</v>
      </c>
      <c r="K126" s="133">
        <v>1</v>
      </c>
      <c r="L126" s="133">
        <v>4</v>
      </c>
      <c r="M126" s="171" t="s">
        <v>31</v>
      </c>
      <c r="N126" s="198">
        <v>10</v>
      </c>
      <c r="O126" s="198">
        <v>10</v>
      </c>
      <c r="P126" s="198">
        <v>10</v>
      </c>
      <c r="Q126" s="198">
        <v>10</v>
      </c>
      <c r="R126" s="133">
        <v>40</v>
      </c>
      <c r="S126" s="254"/>
      <c r="T126" s="148"/>
      <c r="U126" s="148"/>
      <c r="V126" s="148"/>
      <c r="W126" s="148"/>
      <c r="X126" s="255"/>
      <c r="Y126" s="255"/>
    </row>
    <row r="127" spans="1:25" ht="15.75" x14ac:dyDescent="0.25">
      <c r="A127" s="344"/>
      <c r="B127" s="217"/>
      <c r="C127" s="342"/>
      <c r="D127" s="212"/>
      <c r="E127" s="255"/>
      <c r="F127" s="135"/>
      <c r="G127" s="135"/>
      <c r="H127" s="135"/>
      <c r="I127" s="135"/>
      <c r="J127" s="135"/>
      <c r="K127" s="135"/>
      <c r="L127" s="145"/>
      <c r="M127" s="171"/>
      <c r="N127" s="198"/>
      <c r="O127" s="198"/>
      <c r="P127" s="198"/>
      <c r="Q127" s="198"/>
      <c r="R127" s="133"/>
      <c r="S127" s="254"/>
      <c r="T127" s="148"/>
      <c r="U127" s="148"/>
      <c r="V127" s="148"/>
      <c r="W127" s="148"/>
      <c r="X127" s="255"/>
      <c r="Y127" s="255"/>
    </row>
    <row r="128" spans="1:25" ht="14.25" customHeight="1" x14ac:dyDescent="0.25">
      <c r="A128" s="344"/>
      <c r="B128" s="642" t="s">
        <v>541</v>
      </c>
      <c r="C128" s="342"/>
      <c r="D128" s="625" t="s">
        <v>543</v>
      </c>
      <c r="E128" s="313" t="s">
        <v>33</v>
      </c>
      <c r="F128" s="171"/>
      <c r="G128" s="171"/>
      <c r="H128" s="200">
        <v>1</v>
      </c>
      <c r="I128" s="167">
        <v>1</v>
      </c>
      <c r="J128" s="200">
        <v>1</v>
      </c>
      <c r="K128" s="167">
        <v>1</v>
      </c>
      <c r="L128" s="167">
        <v>4</v>
      </c>
      <c r="M128" s="166" t="s">
        <v>31</v>
      </c>
      <c r="N128" s="200">
        <v>10</v>
      </c>
      <c r="O128" s="200">
        <v>10</v>
      </c>
      <c r="P128" s="200">
        <v>10</v>
      </c>
      <c r="Q128" s="200">
        <v>10</v>
      </c>
      <c r="R128" s="167">
        <v>40</v>
      </c>
      <c r="S128" s="254"/>
      <c r="T128" s="148"/>
      <c r="U128" s="148"/>
      <c r="V128" s="148"/>
      <c r="W128" s="148"/>
      <c r="X128" s="255"/>
      <c r="Y128" s="255"/>
    </row>
    <row r="129" spans="1:25" ht="15.75" x14ac:dyDescent="0.25">
      <c r="A129" s="344"/>
      <c r="B129" s="642" t="s">
        <v>542</v>
      </c>
      <c r="C129" s="342"/>
      <c r="D129" s="625" t="s">
        <v>544</v>
      </c>
      <c r="E129" s="212"/>
      <c r="F129" s="171"/>
      <c r="G129" s="171"/>
      <c r="H129" s="200"/>
      <c r="I129" s="200"/>
      <c r="J129" s="200"/>
      <c r="K129" s="200"/>
      <c r="L129" s="167"/>
      <c r="M129" s="166"/>
      <c r="N129" s="200"/>
      <c r="O129" s="200"/>
      <c r="P129" s="200"/>
      <c r="Q129" s="200"/>
      <c r="R129" s="167"/>
      <c r="S129" s="254"/>
      <c r="T129" s="148"/>
      <c r="U129" s="148"/>
      <c r="V129" s="148"/>
      <c r="W129" s="148"/>
      <c r="X129" s="255"/>
      <c r="Y129" s="255"/>
    </row>
    <row r="130" spans="1:25" ht="15.75" x14ac:dyDescent="0.25">
      <c r="A130" s="344"/>
      <c r="B130" s="642"/>
      <c r="C130" s="342"/>
      <c r="D130" s="625"/>
      <c r="E130" s="326" t="s">
        <v>282</v>
      </c>
      <c r="F130" s="171"/>
      <c r="G130" s="171"/>
      <c r="H130" s="198">
        <v>1</v>
      </c>
      <c r="I130" s="133">
        <v>1</v>
      </c>
      <c r="J130" s="198">
        <v>1</v>
      </c>
      <c r="K130" s="133">
        <v>1</v>
      </c>
      <c r="L130" s="133">
        <v>4</v>
      </c>
      <c r="M130" s="166" t="s">
        <v>31</v>
      </c>
      <c r="N130" s="198">
        <v>10</v>
      </c>
      <c r="O130" s="198">
        <v>10</v>
      </c>
      <c r="P130" s="198">
        <v>10</v>
      </c>
      <c r="Q130" s="198">
        <v>10</v>
      </c>
      <c r="R130" s="133">
        <v>40</v>
      </c>
      <c r="S130" s="254"/>
      <c r="T130" s="148"/>
      <c r="U130" s="148"/>
      <c r="V130" s="148"/>
      <c r="W130" s="148"/>
      <c r="X130" s="255"/>
      <c r="Y130" s="255"/>
    </row>
    <row r="131" spans="1:25" ht="15.75" customHeight="1" x14ac:dyDescent="0.25">
      <c r="A131" s="344"/>
      <c r="B131" s="217"/>
      <c r="C131" s="342"/>
      <c r="D131" s="231"/>
      <c r="E131" s="212"/>
      <c r="F131" s="171"/>
      <c r="G131" s="171"/>
      <c r="H131" s="198"/>
      <c r="I131" s="133"/>
      <c r="J131" s="198"/>
      <c r="K131" s="133"/>
      <c r="L131" s="133"/>
      <c r="M131" s="171"/>
      <c r="N131" s="198"/>
      <c r="O131" s="198"/>
      <c r="P131" s="198"/>
      <c r="Q131" s="198"/>
      <c r="R131" s="133"/>
      <c r="S131" s="148"/>
      <c r="T131" s="148"/>
      <c r="U131" s="148"/>
      <c r="V131" s="148"/>
      <c r="W131" s="148"/>
      <c r="X131" s="255"/>
      <c r="Y131" s="255"/>
    </row>
    <row r="132" spans="1:25" ht="6" customHeight="1" x14ac:dyDescent="0.25">
      <c r="A132" s="476"/>
      <c r="B132" s="467"/>
      <c r="C132" s="431"/>
      <c r="D132" s="477"/>
      <c r="E132" s="467"/>
      <c r="F132" s="478"/>
      <c r="G132" s="478"/>
      <c r="H132" s="479"/>
      <c r="I132" s="480"/>
      <c r="J132" s="479"/>
      <c r="K132" s="480"/>
      <c r="L132" s="480"/>
      <c r="M132" s="478"/>
      <c r="N132" s="479"/>
      <c r="O132" s="479"/>
      <c r="P132" s="479"/>
      <c r="Q132" s="479"/>
      <c r="R132" s="480"/>
      <c r="S132" s="148"/>
      <c r="T132" s="148"/>
      <c r="U132" s="148"/>
      <c r="V132" s="148"/>
      <c r="W132" s="148"/>
      <c r="X132" s="255"/>
      <c r="Y132" s="255"/>
    </row>
    <row r="133" spans="1:25" s="7" customFormat="1" ht="13.5" customHeight="1" x14ac:dyDescent="0.2">
      <c r="A133" s="15" t="s">
        <v>27</v>
      </c>
      <c r="B133" s="15"/>
      <c r="C133" s="82"/>
      <c r="D133" s="843" t="s">
        <v>20</v>
      </c>
      <c r="E133" s="843"/>
      <c r="F133" s="843"/>
      <c r="G133" s="843"/>
      <c r="H133" s="843"/>
      <c r="I133" s="843"/>
      <c r="J133" s="843"/>
      <c r="K133" s="15"/>
      <c r="L133" s="244"/>
      <c r="M133" s="15"/>
      <c r="N133" s="15" t="s">
        <v>29</v>
      </c>
      <c r="O133" s="15"/>
      <c r="P133" s="15"/>
      <c r="Q133" s="15"/>
      <c r="R133" s="244"/>
    </row>
    <row r="134" spans="1:25" s="7" customFormat="1" ht="10.5" customHeight="1" x14ac:dyDescent="0.2">
      <c r="A134" s="15"/>
      <c r="B134" s="15"/>
      <c r="C134" s="82"/>
      <c r="D134" s="15"/>
      <c r="E134" s="22"/>
      <c r="F134" s="15"/>
      <c r="G134" s="29"/>
      <c r="H134" s="427"/>
      <c r="I134" s="427"/>
      <c r="J134" s="428"/>
      <c r="K134" s="428"/>
      <c r="L134" s="601"/>
      <c r="M134" s="30"/>
      <c r="N134" s="15"/>
      <c r="O134" s="15"/>
      <c r="P134" s="15"/>
      <c r="Q134" s="15"/>
      <c r="R134" s="244"/>
    </row>
    <row r="135" spans="1:25" s="7" customFormat="1" ht="6.75" customHeight="1" x14ac:dyDescent="0.2">
      <c r="A135" s="15"/>
      <c r="B135" s="15"/>
      <c r="C135" s="82"/>
      <c r="D135" s="15"/>
      <c r="E135" s="22"/>
      <c r="F135" s="15"/>
      <c r="G135" s="29"/>
      <c r="H135" s="427"/>
      <c r="I135" s="427"/>
      <c r="J135" s="428"/>
      <c r="K135" s="428"/>
      <c r="L135" s="601"/>
      <c r="M135" s="30"/>
      <c r="N135" s="15"/>
      <c r="O135" s="15"/>
      <c r="P135" s="15"/>
      <c r="Q135" s="15"/>
      <c r="R135" s="244"/>
    </row>
    <row r="136" spans="1:25" s="7" customFormat="1" ht="13.5" customHeight="1" x14ac:dyDescent="0.2">
      <c r="A136" s="15"/>
      <c r="B136" s="15"/>
      <c r="C136" s="464"/>
      <c r="D136" s="15"/>
      <c r="E136" s="15"/>
      <c r="F136" s="15"/>
      <c r="G136" s="15"/>
      <c r="H136" s="15"/>
      <c r="I136" s="15"/>
      <c r="J136" s="15"/>
      <c r="K136" s="15"/>
      <c r="L136" s="244"/>
      <c r="M136" s="15"/>
      <c r="N136" s="15"/>
      <c r="O136" s="15"/>
      <c r="P136" s="15"/>
      <c r="Q136" s="15"/>
      <c r="R136" s="244"/>
    </row>
    <row r="137" spans="1:25" s="7" customFormat="1" ht="13.5" customHeight="1" x14ac:dyDescent="0.2">
      <c r="A137" s="842" t="s">
        <v>272</v>
      </c>
      <c r="B137" s="842"/>
      <c r="C137" s="549"/>
      <c r="D137" s="842" t="s">
        <v>274</v>
      </c>
      <c r="E137" s="842"/>
      <c r="F137" s="553"/>
      <c r="G137" s="553"/>
      <c r="H137" s="842" t="s">
        <v>301</v>
      </c>
      <c r="I137" s="842"/>
      <c r="J137" s="842"/>
      <c r="K137" s="548"/>
      <c r="L137" s="253"/>
      <c r="M137" s="553"/>
      <c r="N137" s="23"/>
      <c r="O137" s="842" t="s">
        <v>275</v>
      </c>
      <c r="P137" s="842"/>
      <c r="Q137" s="842"/>
      <c r="R137" s="842"/>
    </row>
    <row r="138" spans="1:25" s="7" customFormat="1" ht="13.5" customHeight="1" x14ac:dyDescent="0.2">
      <c r="A138" s="844" t="s">
        <v>273</v>
      </c>
      <c r="B138" s="844"/>
      <c r="C138" s="83"/>
      <c r="D138" s="843" t="s">
        <v>276</v>
      </c>
      <c r="E138" s="843"/>
      <c r="H138" s="843" t="s">
        <v>305</v>
      </c>
      <c r="I138" s="843"/>
      <c r="J138" s="843"/>
      <c r="K138" s="463"/>
      <c r="L138" s="567"/>
      <c r="N138" s="15"/>
      <c r="O138" s="843" t="s">
        <v>277</v>
      </c>
      <c r="P138" s="843"/>
      <c r="Q138" s="843"/>
      <c r="R138" s="843"/>
    </row>
    <row r="139" spans="1:25" s="7" customFormat="1" ht="13.5" customHeight="1" x14ac:dyDescent="0.2">
      <c r="A139" s="844"/>
      <c r="B139" s="844"/>
      <c r="C139" s="83"/>
      <c r="D139" s="843" t="s">
        <v>278</v>
      </c>
      <c r="E139" s="843"/>
      <c r="H139" s="843" t="s">
        <v>279</v>
      </c>
      <c r="I139" s="843"/>
      <c r="J139" s="843"/>
      <c r="K139" s="463"/>
      <c r="L139" s="567"/>
      <c r="N139" s="463"/>
      <c r="O139" s="843"/>
      <c r="P139" s="843"/>
      <c r="Q139" s="843"/>
      <c r="R139" s="843"/>
    </row>
    <row r="140" spans="1:25" s="148" customFormat="1" ht="15.75" x14ac:dyDescent="0.2">
      <c r="A140" s="256"/>
      <c r="B140" s="244"/>
      <c r="C140" s="257" t="s">
        <v>22</v>
      </c>
      <c r="D140" s="244"/>
      <c r="E140" s="252"/>
      <c r="F140" s="252"/>
      <c r="G140" s="252"/>
      <c r="H140" s="251"/>
      <c r="I140" s="251"/>
      <c r="J140" s="252"/>
      <c r="K140" s="244"/>
      <c r="L140" s="244"/>
      <c r="M140" s="253"/>
      <c r="N140" s="257"/>
      <c r="O140" s="257"/>
      <c r="P140" s="257"/>
      <c r="Q140" s="257"/>
      <c r="R140" s="567"/>
    </row>
    <row r="141" spans="1:25" s="148" customFormat="1" ht="15.75" x14ac:dyDescent="0.2">
      <c r="A141" s="258"/>
      <c r="B141" s="348"/>
      <c r="C141" s="349"/>
      <c r="D141" s="260"/>
      <c r="E141" s="348"/>
      <c r="F141" s="348"/>
      <c r="G141" s="881"/>
      <c r="H141" s="881"/>
      <c r="I141" s="881"/>
      <c r="J141" s="881"/>
      <c r="K141" s="881"/>
      <c r="L141" s="881"/>
      <c r="M141" s="881"/>
      <c r="N141" s="881"/>
      <c r="O141" s="881"/>
      <c r="P141" s="881"/>
      <c r="Q141" s="348"/>
      <c r="R141" s="350"/>
    </row>
    <row r="142" spans="1:25" s="148" customFormat="1" ht="15.75" x14ac:dyDescent="0.2">
      <c r="A142" s="258"/>
      <c r="B142" s="251"/>
      <c r="C142" s="351"/>
      <c r="D142" s="261"/>
      <c r="E142" s="251"/>
      <c r="F142" s="348"/>
      <c r="G142" s="871"/>
      <c r="H142" s="871"/>
      <c r="I142" s="871"/>
      <c r="J142" s="871"/>
      <c r="K142" s="871"/>
      <c r="L142" s="880"/>
      <c r="M142" s="880"/>
      <c r="N142" s="880"/>
      <c r="O142" s="880"/>
      <c r="P142" s="880"/>
      <c r="Q142" s="251"/>
      <c r="R142" s="352"/>
    </row>
    <row r="143" spans="1:25" s="148" customFormat="1" ht="15.75" x14ac:dyDescent="0.2">
      <c r="A143" s="353"/>
      <c r="B143" s="262"/>
      <c r="C143" s="354"/>
      <c r="D143" s="355"/>
      <c r="E143" s="262"/>
      <c r="F143" s="355"/>
      <c r="G143" s="355"/>
      <c r="H143" s="355"/>
      <c r="I143" s="355"/>
      <c r="J143" s="355"/>
      <c r="K143" s="355"/>
      <c r="L143" s="355"/>
      <c r="M143" s="356"/>
      <c r="N143" s="356"/>
      <c r="O143" s="356"/>
      <c r="P143" s="356"/>
      <c r="Q143" s="356"/>
      <c r="R143" s="356"/>
    </row>
    <row r="144" spans="1:25" s="148" customFormat="1" x14ac:dyDescent="0.2">
      <c r="A144" s="145"/>
      <c r="B144" s="262"/>
      <c r="C144" s="263"/>
      <c r="D144" s="264"/>
      <c r="E144" s="262"/>
      <c r="F144" s="262"/>
      <c r="G144" s="262"/>
      <c r="H144" s="262"/>
      <c r="I144" s="262"/>
      <c r="J144" s="262"/>
      <c r="K144" s="262"/>
      <c r="L144" s="265"/>
      <c r="M144" s="265"/>
      <c r="N144" s="262"/>
      <c r="O144" s="262"/>
      <c r="P144" s="262"/>
      <c r="Q144" s="262"/>
      <c r="R144" s="265"/>
    </row>
    <row r="145" spans="1:18" s="148" customFormat="1" x14ac:dyDescent="0.2">
      <c r="A145" s="145"/>
      <c r="B145" s="262"/>
      <c r="C145" s="263"/>
      <c r="D145" s="264"/>
      <c r="E145" s="262"/>
      <c r="F145" s="262"/>
      <c r="G145" s="262"/>
      <c r="H145" s="262"/>
      <c r="I145" s="262"/>
      <c r="J145" s="262"/>
      <c r="K145" s="262"/>
      <c r="L145" s="265"/>
      <c r="M145" s="265"/>
      <c r="N145" s="262"/>
      <c r="O145" s="262"/>
      <c r="P145" s="262"/>
      <c r="Q145" s="262"/>
      <c r="R145" s="265"/>
    </row>
    <row r="146" spans="1:18" s="148" customFormat="1" x14ac:dyDescent="0.2">
      <c r="A146" s="145"/>
      <c r="B146" s="262"/>
      <c r="C146" s="263"/>
      <c r="D146" s="264"/>
      <c r="E146" s="262"/>
      <c r="F146" s="262"/>
      <c r="G146" s="262"/>
      <c r="H146" s="262"/>
      <c r="I146" s="262"/>
      <c r="J146" s="262"/>
      <c r="K146" s="262"/>
      <c r="L146" s="265"/>
      <c r="M146" s="265"/>
      <c r="N146" s="262"/>
      <c r="O146" s="262"/>
      <c r="P146" s="262"/>
      <c r="Q146" s="262"/>
      <c r="R146" s="265"/>
    </row>
    <row r="147" spans="1:18" s="148" customFormat="1" x14ac:dyDescent="0.2">
      <c r="A147" s="145"/>
      <c r="B147" s="262"/>
      <c r="C147" s="263"/>
      <c r="D147" s="264"/>
      <c r="E147" s="262"/>
      <c r="F147" s="262"/>
      <c r="G147" s="262"/>
      <c r="H147" s="262"/>
      <c r="I147" s="262"/>
      <c r="J147" s="262"/>
      <c r="K147" s="262"/>
      <c r="L147" s="265"/>
      <c r="M147" s="265"/>
      <c r="N147" s="262"/>
      <c r="O147" s="262"/>
      <c r="P147" s="262"/>
      <c r="Q147" s="262"/>
      <c r="R147" s="265"/>
    </row>
    <row r="148" spans="1:18" s="148" customFormat="1" x14ac:dyDescent="0.2">
      <c r="A148" s="145"/>
      <c r="B148" s="262"/>
      <c r="C148" s="263"/>
      <c r="D148" s="264"/>
      <c r="E148" s="262"/>
      <c r="F148" s="262"/>
      <c r="G148" s="262"/>
      <c r="H148" s="262"/>
      <c r="I148" s="262"/>
      <c r="J148" s="262"/>
      <c r="K148" s="262"/>
      <c r="L148" s="265"/>
      <c r="M148" s="265"/>
      <c r="N148" s="262"/>
      <c r="O148" s="262"/>
      <c r="P148" s="262"/>
      <c r="Q148" s="262"/>
      <c r="R148" s="265"/>
    </row>
    <row r="149" spans="1:18" s="148" customFormat="1" x14ac:dyDescent="0.2">
      <c r="A149" s="145"/>
      <c r="B149" s="262"/>
      <c r="C149" s="263"/>
      <c r="D149" s="264"/>
      <c r="E149" s="262"/>
      <c r="F149" s="262"/>
      <c r="G149" s="262"/>
      <c r="H149" s="262"/>
      <c r="I149" s="262"/>
      <c r="J149" s="262"/>
      <c r="K149" s="262"/>
      <c r="L149" s="265"/>
      <c r="M149" s="265"/>
      <c r="N149" s="262"/>
      <c r="O149" s="262"/>
      <c r="P149" s="262"/>
      <c r="Q149" s="262"/>
      <c r="R149" s="265"/>
    </row>
    <row r="150" spans="1:18" s="148" customFormat="1" x14ac:dyDescent="0.2">
      <c r="A150" s="145"/>
      <c r="B150" s="262"/>
      <c r="C150" s="263"/>
      <c r="D150" s="264"/>
      <c r="E150" s="262"/>
      <c r="F150" s="262"/>
      <c r="G150" s="262"/>
      <c r="H150" s="262"/>
      <c r="I150" s="262"/>
      <c r="J150" s="262"/>
      <c r="K150" s="262"/>
      <c r="L150" s="265"/>
      <c r="M150" s="265"/>
      <c r="N150" s="262"/>
      <c r="O150" s="262"/>
      <c r="P150" s="262"/>
      <c r="Q150" s="262"/>
      <c r="R150" s="265"/>
    </row>
    <row r="151" spans="1:18" s="148" customFormat="1" x14ac:dyDescent="0.2">
      <c r="A151" s="145"/>
      <c r="B151" s="262"/>
      <c r="C151" s="263"/>
      <c r="D151" s="264"/>
      <c r="E151" s="262"/>
      <c r="F151" s="262"/>
      <c r="G151" s="262"/>
      <c r="H151" s="262"/>
      <c r="I151" s="262"/>
      <c r="J151" s="262"/>
      <c r="K151" s="262"/>
      <c r="L151" s="265"/>
      <c r="M151" s="265"/>
      <c r="N151" s="262"/>
      <c r="O151" s="262"/>
      <c r="P151" s="262"/>
      <c r="Q151" s="262"/>
      <c r="R151" s="265"/>
    </row>
    <row r="152" spans="1:18" s="148" customFormat="1" x14ac:dyDescent="0.2">
      <c r="A152" s="145"/>
      <c r="B152" s="262"/>
      <c r="C152" s="263"/>
      <c r="D152" s="264"/>
      <c r="E152" s="262"/>
      <c r="F152" s="262"/>
      <c r="G152" s="262"/>
      <c r="H152" s="262"/>
      <c r="I152" s="262"/>
      <c r="J152" s="262"/>
      <c r="K152" s="262"/>
      <c r="L152" s="265"/>
      <c r="M152" s="265"/>
      <c r="N152" s="262"/>
      <c r="O152" s="262"/>
      <c r="P152" s="262"/>
      <c r="Q152" s="262"/>
      <c r="R152" s="265"/>
    </row>
    <row r="153" spans="1:18" s="148" customFormat="1" x14ac:dyDescent="0.2">
      <c r="A153" s="145"/>
      <c r="B153" s="262"/>
      <c r="C153" s="263"/>
      <c r="D153" s="264"/>
      <c r="E153" s="262"/>
      <c r="F153" s="262"/>
      <c r="G153" s="262"/>
      <c r="H153" s="262"/>
      <c r="I153" s="262"/>
      <c r="J153" s="262"/>
      <c r="K153" s="262"/>
      <c r="L153" s="265"/>
      <c r="M153" s="265"/>
      <c r="N153" s="262"/>
      <c r="O153" s="262"/>
      <c r="P153" s="262"/>
      <c r="Q153" s="262"/>
      <c r="R153" s="265"/>
    </row>
    <row r="154" spans="1:18" s="148" customFormat="1" x14ac:dyDescent="0.2">
      <c r="A154" s="145"/>
      <c r="B154" s="262"/>
      <c r="C154" s="263"/>
      <c r="D154" s="264"/>
      <c r="E154" s="262"/>
      <c r="F154" s="262"/>
      <c r="G154" s="262"/>
      <c r="H154" s="262"/>
      <c r="I154" s="262"/>
      <c r="J154" s="262"/>
      <c r="K154" s="262"/>
      <c r="L154" s="265"/>
      <c r="M154" s="265"/>
      <c r="N154" s="262"/>
      <c r="O154" s="262"/>
      <c r="P154" s="262"/>
      <c r="Q154" s="262"/>
      <c r="R154" s="265"/>
    </row>
    <row r="155" spans="1:18" s="148" customFormat="1" x14ac:dyDescent="0.2">
      <c r="A155" s="145"/>
      <c r="B155" s="262"/>
      <c r="C155" s="263"/>
      <c r="D155" s="264"/>
      <c r="E155" s="262"/>
      <c r="F155" s="262"/>
      <c r="G155" s="262"/>
      <c r="H155" s="262"/>
      <c r="I155" s="262"/>
      <c r="J155" s="262"/>
      <c r="K155" s="262"/>
      <c r="L155" s="265"/>
      <c r="M155" s="265"/>
      <c r="N155" s="262"/>
      <c r="O155" s="262"/>
      <c r="P155" s="262"/>
      <c r="Q155" s="262"/>
      <c r="R155" s="265"/>
    </row>
    <row r="156" spans="1:18" s="148" customFormat="1" x14ac:dyDescent="0.2">
      <c r="A156" s="145"/>
      <c r="B156" s="262"/>
      <c r="C156" s="263"/>
      <c r="D156" s="264"/>
      <c r="E156" s="262"/>
      <c r="F156" s="262"/>
      <c r="G156" s="262"/>
      <c r="H156" s="262"/>
      <c r="I156" s="262"/>
      <c r="J156" s="262"/>
      <c r="K156" s="262"/>
      <c r="L156" s="265"/>
      <c r="M156" s="265"/>
      <c r="N156" s="262"/>
      <c r="O156" s="262"/>
      <c r="P156" s="262"/>
      <c r="Q156" s="262"/>
      <c r="R156" s="265"/>
    </row>
    <row r="157" spans="1:18" s="148" customFormat="1" x14ac:dyDescent="0.2">
      <c r="A157" s="145"/>
      <c r="B157" s="262"/>
      <c r="C157" s="263"/>
      <c r="D157" s="264"/>
      <c r="E157" s="262"/>
      <c r="F157" s="262"/>
      <c r="G157" s="262"/>
      <c r="H157" s="262"/>
      <c r="I157" s="262"/>
      <c r="J157" s="262"/>
      <c r="K157" s="262"/>
      <c r="L157" s="265"/>
      <c r="M157" s="265"/>
      <c r="N157" s="262"/>
      <c r="O157" s="262"/>
      <c r="P157" s="262"/>
      <c r="Q157" s="262"/>
      <c r="R157" s="265"/>
    </row>
    <row r="158" spans="1:18" s="148" customFormat="1" x14ac:dyDescent="0.2">
      <c r="A158" s="145"/>
      <c r="B158" s="262"/>
      <c r="C158" s="263"/>
      <c r="D158" s="264"/>
      <c r="E158" s="262"/>
      <c r="F158" s="262"/>
      <c r="G158" s="262"/>
      <c r="H158" s="262"/>
      <c r="I158" s="262"/>
      <c r="J158" s="262"/>
      <c r="K158" s="262"/>
      <c r="L158" s="265"/>
      <c r="M158" s="265"/>
      <c r="N158" s="262"/>
      <c r="O158" s="262"/>
      <c r="P158" s="262"/>
      <c r="Q158" s="262"/>
      <c r="R158" s="265"/>
    </row>
    <row r="159" spans="1:18" s="148" customFormat="1" x14ac:dyDescent="0.2">
      <c r="A159" s="145"/>
      <c r="B159" s="262"/>
      <c r="C159" s="263"/>
      <c r="D159" s="264"/>
      <c r="E159" s="262"/>
      <c r="F159" s="262"/>
      <c r="G159" s="262"/>
      <c r="H159" s="262"/>
      <c r="I159" s="262"/>
      <c r="J159" s="262"/>
      <c r="K159" s="262"/>
      <c r="L159" s="265"/>
      <c r="M159" s="265"/>
      <c r="N159" s="262"/>
      <c r="O159" s="262"/>
      <c r="P159" s="262"/>
      <c r="Q159" s="262"/>
      <c r="R159" s="265"/>
    </row>
    <row r="160" spans="1:18" s="148" customFormat="1" x14ac:dyDescent="0.2">
      <c r="A160" s="145"/>
      <c r="B160" s="262"/>
      <c r="C160" s="263"/>
      <c r="D160" s="264"/>
      <c r="E160" s="262"/>
      <c r="F160" s="262"/>
      <c r="G160" s="262"/>
      <c r="H160" s="262"/>
      <c r="I160" s="262"/>
      <c r="J160" s="262"/>
      <c r="K160" s="262"/>
      <c r="L160" s="265"/>
      <c r="M160" s="265"/>
      <c r="N160" s="262"/>
      <c r="O160" s="262"/>
      <c r="P160" s="262"/>
      <c r="Q160" s="262"/>
      <c r="R160" s="265"/>
    </row>
    <row r="161" spans="1:18" s="148" customFormat="1" x14ac:dyDescent="0.2">
      <c r="A161" s="145"/>
      <c r="B161" s="262"/>
      <c r="C161" s="263"/>
      <c r="D161" s="264"/>
      <c r="E161" s="262"/>
      <c r="F161" s="262"/>
      <c r="G161" s="262"/>
      <c r="H161" s="262"/>
      <c r="I161" s="262"/>
      <c r="J161" s="262"/>
      <c r="K161" s="262"/>
      <c r="L161" s="265"/>
      <c r="M161" s="265"/>
      <c r="N161" s="262"/>
      <c r="O161" s="262"/>
      <c r="P161" s="262"/>
      <c r="Q161" s="262"/>
      <c r="R161" s="265"/>
    </row>
    <row r="162" spans="1:18" s="148" customFormat="1" x14ac:dyDescent="0.2">
      <c r="A162" s="145"/>
      <c r="B162" s="262"/>
      <c r="C162" s="263"/>
      <c r="D162" s="264"/>
      <c r="E162" s="262"/>
      <c r="F162" s="262"/>
      <c r="G162" s="262"/>
      <c r="H162" s="262"/>
      <c r="I162" s="262"/>
      <c r="J162" s="262"/>
      <c r="K162" s="262"/>
      <c r="L162" s="265"/>
      <c r="M162" s="265"/>
      <c r="N162" s="262"/>
      <c r="O162" s="262"/>
      <c r="P162" s="262"/>
      <c r="Q162" s="262"/>
      <c r="R162" s="265"/>
    </row>
    <row r="163" spans="1:18" s="148" customFormat="1" x14ac:dyDescent="0.2">
      <c r="A163" s="145"/>
      <c r="B163" s="262"/>
      <c r="C163" s="263"/>
      <c r="D163" s="264"/>
      <c r="E163" s="262"/>
      <c r="F163" s="262"/>
      <c r="G163" s="262"/>
      <c r="H163" s="262"/>
      <c r="I163" s="262"/>
      <c r="J163" s="262"/>
      <c r="K163" s="262"/>
      <c r="L163" s="265"/>
      <c r="M163" s="265"/>
      <c r="N163" s="262"/>
      <c r="O163" s="262"/>
      <c r="P163" s="262"/>
      <c r="Q163" s="262"/>
      <c r="R163" s="265"/>
    </row>
    <row r="164" spans="1:18" s="148" customFormat="1" x14ac:dyDescent="0.2">
      <c r="A164" s="145"/>
      <c r="B164" s="262"/>
      <c r="C164" s="263"/>
      <c r="D164" s="264"/>
      <c r="E164" s="262"/>
      <c r="F164" s="262"/>
      <c r="G164" s="262"/>
      <c r="H164" s="262"/>
      <c r="I164" s="262"/>
      <c r="J164" s="262"/>
      <c r="K164" s="262"/>
      <c r="L164" s="265"/>
      <c r="M164" s="265"/>
      <c r="N164" s="262"/>
      <c r="O164" s="262"/>
      <c r="P164" s="262"/>
      <c r="Q164" s="262"/>
      <c r="R164" s="265"/>
    </row>
    <row r="165" spans="1:18" s="148" customFormat="1" x14ac:dyDescent="0.2">
      <c r="A165" s="145"/>
      <c r="B165" s="262"/>
      <c r="C165" s="263"/>
      <c r="D165" s="264"/>
      <c r="E165" s="262"/>
      <c r="F165" s="262"/>
      <c r="G165" s="262"/>
      <c r="H165" s="262"/>
      <c r="I165" s="262"/>
      <c r="J165" s="262"/>
      <c r="K165" s="262"/>
      <c r="L165" s="265"/>
      <c r="M165" s="265"/>
      <c r="N165" s="262"/>
      <c r="O165" s="262"/>
      <c r="P165" s="262"/>
      <c r="Q165" s="262"/>
      <c r="R165" s="265"/>
    </row>
    <row r="166" spans="1:18" s="148" customFormat="1" x14ac:dyDescent="0.2">
      <c r="A166" s="145"/>
      <c r="B166" s="262"/>
      <c r="C166" s="263"/>
      <c r="D166" s="264"/>
      <c r="E166" s="262"/>
      <c r="F166" s="262"/>
      <c r="G166" s="262"/>
      <c r="H166" s="262"/>
      <c r="I166" s="262"/>
      <c r="J166" s="262"/>
      <c r="K166" s="262"/>
      <c r="L166" s="265"/>
      <c r="M166" s="265"/>
      <c r="N166" s="262"/>
      <c r="O166" s="262"/>
      <c r="P166" s="262"/>
      <c r="Q166" s="262"/>
      <c r="R166" s="265"/>
    </row>
    <row r="167" spans="1:18" s="148" customFormat="1" x14ac:dyDescent="0.2">
      <c r="A167" s="145"/>
      <c r="B167" s="262"/>
      <c r="C167" s="263"/>
      <c r="D167" s="264"/>
      <c r="E167" s="262"/>
      <c r="F167" s="262"/>
      <c r="G167" s="262"/>
      <c r="H167" s="262"/>
      <c r="I167" s="262"/>
      <c r="J167" s="262"/>
      <c r="K167" s="262"/>
      <c r="L167" s="265"/>
      <c r="M167" s="265"/>
      <c r="N167" s="262"/>
      <c r="O167" s="262"/>
      <c r="P167" s="262"/>
      <c r="Q167" s="262"/>
      <c r="R167" s="265"/>
    </row>
    <row r="168" spans="1:18" s="148" customFormat="1" x14ac:dyDescent="0.2">
      <c r="A168" s="145"/>
      <c r="B168" s="262"/>
      <c r="C168" s="263"/>
      <c r="D168" s="264"/>
      <c r="E168" s="262"/>
      <c r="F168" s="262"/>
      <c r="G168" s="262"/>
      <c r="H168" s="262"/>
      <c r="I168" s="262"/>
      <c r="J168" s="262"/>
      <c r="K168" s="262"/>
      <c r="L168" s="265"/>
      <c r="M168" s="265"/>
      <c r="N168" s="262"/>
      <c r="O168" s="262"/>
      <c r="P168" s="262"/>
      <c r="Q168" s="262"/>
      <c r="R168" s="265"/>
    </row>
    <row r="169" spans="1:18" s="148" customFormat="1" x14ac:dyDescent="0.2">
      <c r="A169" s="145"/>
      <c r="B169" s="262"/>
      <c r="C169" s="263"/>
      <c r="D169" s="264"/>
      <c r="E169" s="262"/>
      <c r="F169" s="262"/>
      <c r="G169" s="262"/>
      <c r="H169" s="262"/>
      <c r="I169" s="262"/>
      <c r="J169" s="262"/>
      <c r="K169" s="262"/>
      <c r="L169" s="265"/>
      <c r="M169" s="265"/>
      <c r="N169" s="262"/>
      <c r="O169" s="262"/>
      <c r="P169" s="262"/>
      <c r="Q169" s="262"/>
      <c r="R169" s="265"/>
    </row>
    <row r="170" spans="1:18" s="148" customFormat="1" x14ac:dyDescent="0.2">
      <c r="A170" s="145"/>
      <c r="B170" s="262"/>
      <c r="C170" s="263"/>
      <c r="D170" s="264"/>
      <c r="E170" s="262"/>
      <c r="F170" s="262"/>
      <c r="G170" s="262"/>
      <c r="H170" s="262"/>
      <c r="I170" s="262"/>
      <c r="J170" s="262"/>
      <c r="K170" s="262"/>
      <c r="L170" s="265"/>
      <c r="M170" s="265"/>
      <c r="N170" s="262"/>
      <c r="O170" s="262"/>
      <c r="P170" s="262"/>
      <c r="Q170" s="262"/>
      <c r="R170" s="265"/>
    </row>
    <row r="171" spans="1:18" s="148" customFormat="1" x14ac:dyDescent="0.2">
      <c r="A171" s="145"/>
      <c r="B171" s="262"/>
      <c r="C171" s="263"/>
      <c r="D171" s="264"/>
      <c r="E171" s="262"/>
      <c r="F171" s="262"/>
      <c r="G171" s="262"/>
      <c r="H171" s="262"/>
      <c r="I171" s="262"/>
      <c r="J171" s="262"/>
      <c r="K171" s="262"/>
      <c r="L171" s="265"/>
      <c r="M171" s="265"/>
      <c r="N171" s="262"/>
      <c r="O171" s="262"/>
      <c r="P171" s="262"/>
      <c r="Q171" s="262"/>
      <c r="R171" s="265"/>
    </row>
    <row r="172" spans="1:18" s="148" customFormat="1" x14ac:dyDescent="0.2">
      <c r="A172" s="145"/>
      <c r="B172" s="262"/>
      <c r="C172" s="263"/>
      <c r="D172" s="264"/>
      <c r="E172" s="262"/>
      <c r="F172" s="262"/>
      <c r="G172" s="262"/>
      <c r="H172" s="262"/>
      <c r="I172" s="262"/>
      <c r="J172" s="262"/>
      <c r="K172" s="262"/>
      <c r="L172" s="265"/>
      <c r="M172" s="265"/>
      <c r="N172" s="262"/>
      <c r="O172" s="262"/>
      <c r="P172" s="262"/>
      <c r="Q172" s="262"/>
      <c r="R172" s="265"/>
    </row>
    <row r="173" spans="1:18" s="148" customFormat="1" x14ac:dyDescent="0.2">
      <c r="A173" s="145"/>
      <c r="B173" s="262"/>
      <c r="C173" s="263"/>
      <c r="D173" s="264"/>
      <c r="E173" s="262"/>
      <c r="F173" s="262"/>
      <c r="G173" s="262"/>
      <c r="H173" s="262"/>
      <c r="I173" s="262"/>
      <c r="J173" s="262"/>
      <c r="K173" s="262"/>
      <c r="L173" s="265"/>
      <c r="M173" s="265"/>
      <c r="N173" s="262"/>
      <c r="O173" s="262"/>
      <c r="P173" s="262"/>
      <c r="Q173" s="262"/>
      <c r="R173" s="265"/>
    </row>
    <row r="174" spans="1:18" s="148" customFormat="1" x14ac:dyDescent="0.2">
      <c r="A174" s="145"/>
      <c r="B174" s="262"/>
      <c r="C174" s="263"/>
      <c r="D174" s="264"/>
      <c r="E174" s="262"/>
      <c r="F174" s="262"/>
      <c r="G174" s="262"/>
      <c r="H174" s="262"/>
      <c r="I174" s="262"/>
      <c r="J174" s="262"/>
      <c r="K174" s="262"/>
      <c r="L174" s="265"/>
      <c r="M174" s="265"/>
      <c r="N174" s="262"/>
      <c r="O174" s="262"/>
      <c r="P174" s="262"/>
      <c r="Q174" s="262"/>
      <c r="R174" s="265"/>
    </row>
    <row r="175" spans="1:18" s="148" customFormat="1" x14ac:dyDescent="0.2">
      <c r="A175" s="145"/>
      <c r="B175" s="262"/>
      <c r="C175" s="263"/>
      <c r="D175" s="264"/>
      <c r="E175" s="262"/>
      <c r="F175" s="262"/>
      <c r="G175" s="262"/>
      <c r="H175" s="262"/>
      <c r="I175" s="262"/>
      <c r="J175" s="262"/>
      <c r="K175" s="262"/>
      <c r="L175" s="265"/>
      <c r="M175" s="265"/>
      <c r="N175" s="262"/>
      <c r="O175" s="262"/>
      <c r="P175" s="262"/>
      <c r="Q175" s="262"/>
      <c r="R175" s="265"/>
    </row>
    <row r="176" spans="1:18" s="148" customFormat="1" x14ac:dyDescent="0.2">
      <c r="A176" s="145"/>
      <c r="B176" s="262"/>
      <c r="C176" s="263"/>
      <c r="D176" s="264"/>
      <c r="E176" s="262"/>
      <c r="F176" s="262"/>
      <c r="G176" s="262"/>
      <c r="H176" s="262"/>
      <c r="I176" s="262"/>
      <c r="J176" s="262"/>
      <c r="K176" s="262"/>
      <c r="L176" s="265"/>
      <c r="M176" s="265"/>
      <c r="N176" s="262"/>
      <c r="O176" s="262"/>
      <c r="P176" s="262"/>
      <c r="Q176" s="262"/>
      <c r="R176" s="265"/>
    </row>
    <row r="177" spans="1:18" s="148" customFormat="1" x14ac:dyDescent="0.2">
      <c r="A177" s="145"/>
      <c r="B177" s="262"/>
      <c r="C177" s="263"/>
      <c r="D177" s="264"/>
      <c r="E177" s="262"/>
      <c r="F177" s="262"/>
      <c r="G177" s="262"/>
      <c r="H177" s="262"/>
      <c r="I177" s="262"/>
      <c r="J177" s="262"/>
      <c r="K177" s="262"/>
      <c r="L177" s="265"/>
      <c r="M177" s="265"/>
      <c r="N177" s="262"/>
      <c r="O177" s="262"/>
      <c r="P177" s="262"/>
      <c r="Q177" s="262"/>
      <c r="R177" s="265"/>
    </row>
    <row r="178" spans="1:18" s="148" customFormat="1" x14ac:dyDescent="0.2">
      <c r="A178" s="145"/>
      <c r="B178" s="262"/>
      <c r="C178" s="263"/>
      <c r="D178" s="264"/>
      <c r="E178" s="262"/>
      <c r="F178" s="262"/>
      <c r="G178" s="262"/>
      <c r="H178" s="262"/>
      <c r="I178" s="262"/>
      <c r="J178" s="262"/>
      <c r="K178" s="262"/>
      <c r="L178" s="265"/>
      <c r="M178" s="265"/>
      <c r="N178" s="262"/>
      <c r="O178" s="262"/>
      <c r="P178" s="262"/>
      <c r="Q178" s="262"/>
      <c r="R178" s="265"/>
    </row>
    <row r="179" spans="1:18" s="148" customFormat="1" x14ac:dyDescent="0.2">
      <c r="A179" s="145"/>
      <c r="B179" s="262"/>
      <c r="C179" s="263"/>
      <c r="D179" s="264"/>
      <c r="E179" s="262"/>
      <c r="F179" s="262"/>
      <c r="G179" s="262"/>
      <c r="H179" s="262"/>
      <c r="I179" s="262"/>
      <c r="J179" s="262"/>
      <c r="K179" s="262"/>
      <c r="L179" s="265"/>
      <c r="M179" s="265"/>
      <c r="N179" s="262"/>
      <c r="O179" s="262"/>
      <c r="P179" s="262"/>
      <c r="Q179" s="262"/>
      <c r="R179" s="265"/>
    </row>
    <row r="180" spans="1:18" s="148" customFormat="1" x14ac:dyDescent="0.2">
      <c r="A180" s="145"/>
      <c r="B180" s="262"/>
      <c r="C180" s="263"/>
      <c r="D180" s="264"/>
      <c r="E180" s="262"/>
      <c r="F180" s="262"/>
      <c r="G180" s="262"/>
      <c r="H180" s="262"/>
      <c r="I180" s="262"/>
      <c r="J180" s="262"/>
      <c r="K180" s="262"/>
      <c r="L180" s="265"/>
      <c r="M180" s="265"/>
      <c r="N180" s="262"/>
      <c r="O180" s="262"/>
      <c r="P180" s="262"/>
      <c r="Q180" s="262"/>
      <c r="R180" s="265"/>
    </row>
    <row r="181" spans="1:18" s="148" customFormat="1" x14ac:dyDescent="0.2">
      <c r="A181" s="145"/>
      <c r="B181" s="262"/>
      <c r="C181" s="263"/>
      <c r="D181" s="264"/>
      <c r="E181" s="262"/>
      <c r="F181" s="262"/>
      <c r="G181" s="262"/>
      <c r="H181" s="262"/>
      <c r="I181" s="262"/>
      <c r="J181" s="262"/>
      <c r="K181" s="262"/>
      <c r="L181" s="265"/>
      <c r="M181" s="265"/>
      <c r="N181" s="262"/>
      <c r="O181" s="262"/>
      <c r="P181" s="262"/>
      <c r="Q181" s="262"/>
      <c r="R181" s="265"/>
    </row>
    <row r="182" spans="1:18" s="148" customFormat="1" x14ac:dyDescent="0.2">
      <c r="A182" s="145"/>
      <c r="B182" s="262"/>
      <c r="C182" s="263"/>
      <c r="D182" s="264"/>
      <c r="E182" s="262"/>
      <c r="F182" s="262"/>
      <c r="G182" s="262"/>
      <c r="H182" s="262"/>
      <c r="I182" s="262"/>
      <c r="J182" s="262"/>
      <c r="K182" s="262"/>
      <c r="L182" s="265"/>
      <c r="M182" s="265"/>
      <c r="N182" s="262"/>
      <c r="O182" s="262"/>
      <c r="P182" s="262"/>
      <c r="Q182" s="262"/>
      <c r="R182" s="265"/>
    </row>
    <row r="183" spans="1:18" s="148" customFormat="1" x14ac:dyDescent="0.2">
      <c r="A183" s="145"/>
      <c r="B183" s="262"/>
      <c r="C183" s="263"/>
      <c r="D183" s="264"/>
      <c r="E183" s="262"/>
      <c r="F183" s="262"/>
      <c r="G183" s="262"/>
      <c r="H183" s="262"/>
      <c r="I183" s="262"/>
      <c r="J183" s="262"/>
      <c r="K183" s="262"/>
      <c r="L183" s="265"/>
      <c r="M183" s="265"/>
      <c r="N183" s="262"/>
      <c r="O183" s="262"/>
      <c r="P183" s="262"/>
      <c r="Q183" s="262"/>
      <c r="R183" s="265"/>
    </row>
    <row r="184" spans="1:18" s="148" customFormat="1" x14ac:dyDescent="0.2">
      <c r="A184" s="145"/>
      <c r="B184" s="262"/>
      <c r="C184" s="263"/>
      <c r="D184" s="264"/>
      <c r="E184" s="262"/>
      <c r="F184" s="262"/>
      <c r="G184" s="262"/>
      <c r="H184" s="262"/>
      <c r="I184" s="262"/>
      <c r="J184" s="262"/>
      <c r="K184" s="262"/>
      <c r="L184" s="265"/>
      <c r="M184" s="265"/>
      <c r="N184" s="262"/>
      <c r="O184" s="262"/>
      <c r="P184" s="262"/>
      <c r="Q184" s="262"/>
      <c r="R184" s="265"/>
    </row>
    <row r="185" spans="1:18" s="148" customFormat="1" x14ac:dyDescent="0.2">
      <c r="A185" s="145"/>
      <c r="B185" s="262"/>
      <c r="C185" s="263"/>
      <c r="D185" s="264"/>
      <c r="E185" s="262"/>
      <c r="F185" s="262"/>
      <c r="G185" s="262"/>
      <c r="H185" s="262"/>
      <c r="I185" s="262"/>
      <c r="J185" s="262"/>
      <c r="K185" s="262"/>
      <c r="L185" s="265"/>
      <c r="M185" s="265"/>
      <c r="N185" s="262"/>
      <c r="O185" s="262"/>
      <c r="P185" s="262"/>
      <c r="Q185" s="262"/>
      <c r="R185" s="265"/>
    </row>
    <row r="186" spans="1:18" s="148" customFormat="1" x14ac:dyDescent="0.2">
      <c r="A186" s="145"/>
      <c r="B186" s="262"/>
      <c r="C186" s="263"/>
      <c r="D186" s="264"/>
      <c r="E186" s="262"/>
      <c r="F186" s="262"/>
      <c r="G186" s="262"/>
      <c r="H186" s="262"/>
      <c r="I186" s="262"/>
      <c r="J186" s="262"/>
      <c r="K186" s="262"/>
      <c r="L186" s="265"/>
      <c r="M186" s="265"/>
      <c r="N186" s="262"/>
      <c r="O186" s="262"/>
      <c r="P186" s="262"/>
      <c r="Q186" s="262"/>
      <c r="R186" s="265"/>
    </row>
    <row r="187" spans="1:18" s="148" customFormat="1" x14ac:dyDescent="0.2">
      <c r="A187" s="145"/>
      <c r="B187" s="262"/>
      <c r="C187" s="263"/>
      <c r="D187" s="264"/>
      <c r="E187" s="262"/>
      <c r="F187" s="262"/>
      <c r="G187" s="262"/>
      <c r="H187" s="262"/>
      <c r="I187" s="262"/>
      <c r="J187" s="262"/>
      <c r="K187" s="262"/>
      <c r="L187" s="265"/>
      <c r="M187" s="265"/>
      <c r="N187" s="262"/>
      <c r="O187" s="262"/>
      <c r="P187" s="262"/>
      <c r="Q187" s="262"/>
      <c r="R187" s="265"/>
    </row>
    <row r="188" spans="1:18" s="148" customFormat="1" x14ac:dyDescent="0.2">
      <c r="A188" s="145"/>
      <c r="B188" s="262"/>
      <c r="C188" s="263"/>
      <c r="D188" s="264"/>
      <c r="E188" s="262"/>
      <c r="F188" s="262"/>
      <c r="G188" s="262"/>
      <c r="H188" s="262"/>
      <c r="I188" s="262"/>
      <c r="J188" s="262"/>
      <c r="K188" s="262"/>
      <c r="L188" s="265"/>
      <c r="M188" s="265"/>
      <c r="N188" s="262"/>
      <c r="O188" s="262"/>
      <c r="P188" s="262"/>
      <c r="Q188" s="262"/>
      <c r="R188" s="265"/>
    </row>
    <row r="189" spans="1:18" s="148" customFormat="1" x14ac:dyDescent="0.2">
      <c r="A189" s="145"/>
      <c r="B189" s="262"/>
      <c r="C189" s="263"/>
      <c r="D189" s="264"/>
      <c r="E189" s="262"/>
      <c r="F189" s="262"/>
      <c r="G189" s="262"/>
      <c r="H189" s="262"/>
      <c r="I189" s="262"/>
      <c r="J189" s="262"/>
      <c r="K189" s="262"/>
      <c r="L189" s="265"/>
      <c r="M189" s="265"/>
      <c r="N189" s="262"/>
      <c r="O189" s="262"/>
      <c r="P189" s="262"/>
      <c r="Q189" s="262"/>
      <c r="R189" s="265"/>
    </row>
    <row r="190" spans="1:18" s="148" customFormat="1" x14ac:dyDescent="0.2">
      <c r="A190" s="145"/>
      <c r="B190" s="262"/>
      <c r="C190" s="263"/>
      <c r="D190" s="264"/>
      <c r="E190" s="262"/>
      <c r="F190" s="262"/>
      <c r="G190" s="262"/>
      <c r="H190" s="262"/>
      <c r="I190" s="262"/>
      <c r="J190" s="262"/>
      <c r="K190" s="262"/>
      <c r="L190" s="265"/>
      <c r="M190" s="265"/>
      <c r="N190" s="262"/>
      <c r="O190" s="262"/>
      <c r="P190" s="262"/>
      <c r="Q190" s="262"/>
      <c r="R190" s="265"/>
    </row>
    <row r="191" spans="1:18" s="148" customFormat="1" x14ac:dyDescent="0.2">
      <c r="A191" s="145"/>
      <c r="B191" s="262"/>
      <c r="C191" s="263"/>
      <c r="D191" s="264"/>
      <c r="E191" s="262"/>
      <c r="F191" s="262"/>
      <c r="G191" s="262"/>
      <c r="H191" s="262"/>
      <c r="I191" s="262"/>
      <c r="J191" s="262"/>
      <c r="K191" s="262"/>
      <c r="L191" s="265"/>
      <c r="M191" s="265"/>
      <c r="N191" s="262"/>
      <c r="O191" s="262"/>
      <c r="P191" s="262"/>
      <c r="Q191" s="262"/>
      <c r="R191" s="265"/>
    </row>
    <row r="192" spans="1:18" s="148" customFormat="1" x14ac:dyDescent="0.2">
      <c r="A192" s="145"/>
      <c r="B192" s="262"/>
      <c r="C192" s="263"/>
      <c r="D192" s="264"/>
      <c r="E192" s="262"/>
      <c r="F192" s="262"/>
      <c r="G192" s="262"/>
      <c r="H192" s="262"/>
      <c r="I192" s="262"/>
      <c r="J192" s="262"/>
      <c r="K192" s="262"/>
      <c r="L192" s="265"/>
      <c r="M192" s="265"/>
      <c r="N192" s="262"/>
      <c r="O192" s="262"/>
      <c r="P192" s="262"/>
      <c r="Q192" s="262"/>
      <c r="R192" s="265"/>
    </row>
    <row r="193" spans="1:18" s="148" customFormat="1" x14ac:dyDescent="0.2">
      <c r="A193" s="145"/>
      <c r="B193" s="262"/>
      <c r="C193" s="263"/>
      <c r="D193" s="264"/>
      <c r="E193" s="262"/>
      <c r="F193" s="262"/>
      <c r="G193" s="262"/>
      <c r="H193" s="262"/>
      <c r="I193" s="262"/>
      <c r="J193" s="262"/>
      <c r="K193" s="262"/>
      <c r="L193" s="265"/>
      <c r="M193" s="265"/>
      <c r="N193" s="262"/>
      <c r="O193" s="262"/>
      <c r="P193" s="262"/>
      <c r="Q193" s="262"/>
      <c r="R193" s="265"/>
    </row>
    <row r="194" spans="1:18" s="148" customFormat="1" x14ac:dyDescent="0.2">
      <c r="A194" s="145"/>
      <c r="B194" s="262"/>
      <c r="C194" s="263"/>
      <c r="D194" s="264"/>
      <c r="E194" s="262"/>
      <c r="F194" s="262"/>
      <c r="G194" s="262"/>
      <c r="H194" s="262"/>
      <c r="I194" s="262"/>
      <c r="J194" s="262"/>
      <c r="K194" s="262"/>
      <c r="L194" s="265"/>
      <c r="M194" s="265"/>
      <c r="N194" s="262"/>
      <c r="O194" s="262"/>
      <c r="P194" s="262"/>
      <c r="Q194" s="262"/>
      <c r="R194" s="265"/>
    </row>
    <row r="195" spans="1:18" s="148" customFormat="1" x14ac:dyDescent="0.2">
      <c r="A195" s="145"/>
      <c r="B195" s="262"/>
      <c r="C195" s="263"/>
      <c r="D195" s="264"/>
      <c r="E195" s="262"/>
      <c r="F195" s="262"/>
      <c r="G195" s="262"/>
      <c r="H195" s="262"/>
      <c r="I195" s="262"/>
      <c r="J195" s="262"/>
      <c r="K195" s="262"/>
      <c r="L195" s="265"/>
      <c r="M195" s="265"/>
      <c r="N195" s="262"/>
      <c r="O195" s="262"/>
      <c r="P195" s="262"/>
      <c r="Q195" s="262"/>
      <c r="R195" s="265"/>
    </row>
    <row r="196" spans="1:18" s="148" customFormat="1" x14ac:dyDescent="0.2">
      <c r="A196" s="145"/>
      <c r="B196" s="262"/>
      <c r="C196" s="263"/>
      <c r="D196" s="264"/>
      <c r="E196" s="262"/>
      <c r="F196" s="262"/>
      <c r="G196" s="262"/>
      <c r="H196" s="262"/>
      <c r="I196" s="262"/>
      <c r="J196" s="262"/>
      <c r="K196" s="262"/>
      <c r="L196" s="265"/>
      <c r="M196" s="265"/>
      <c r="N196" s="262"/>
      <c r="O196" s="262"/>
      <c r="P196" s="262"/>
      <c r="Q196" s="262"/>
      <c r="R196" s="265"/>
    </row>
    <row r="197" spans="1:18" s="148" customFormat="1" x14ac:dyDescent="0.2">
      <c r="A197" s="145"/>
      <c r="B197" s="262"/>
      <c r="C197" s="263"/>
      <c r="D197" s="264"/>
      <c r="E197" s="262"/>
      <c r="F197" s="262"/>
      <c r="G197" s="262"/>
      <c r="H197" s="262"/>
      <c r="I197" s="262"/>
      <c r="J197" s="262"/>
      <c r="K197" s="262"/>
      <c r="L197" s="265"/>
      <c r="M197" s="265"/>
      <c r="N197" s="262"/>
      <c r="O197" s="262"/>
      <c r="P197" s="262"/>
      <c r="Q197" s="262"/>
      <c r="R197" s="265"/>
    </row>
    <row r="198" spans="1:18" s="148" customFormat="1" x14ac:dyDescent="0.2">
      <c r="A198" s="145"/>
      <c r="B198" s="262"/>
      <c r="C198" s="263"/>
      <c r="D198" s="264"/>
      <c r="E198" s="262"/>
      <c r="F198" s="262"/>
      <c r="G198" s="262"/>
      <c r="H198" s="262"/>
      <c r="I198" s="262"/>
      <c r="J198" s="262"/>
      <c r="K198" s="262"/>
      <c r="L198" s="265"/>
      <c r="M198" s="265"/>
      <c r="N198" s="262"/>
      <c r="O198" s="262"/>
      <c r="P198" s="262"/>
      <c r="Q198" s="262"/>
      <c r="R198" s="265"/>
    </row>
    <row r="199" spans="1:18" s="148" customFormat="1" x14ac:dyDescent="0.2">
      <c r="A199" s="145"/>
      <c r="B199" s="262"/>
      <c r="C199" s="263"/>
      <c r="D199" s="264"/>
      <c r="E199" s="262"/>
      <c r="F199" s="262"/>
      <c r="G199" s="262"/>
      <c r="H199" s="262"/>
      <c r="I199" s="262"/>
      <c r="J199" s="262"/>
      <c r="K199" s="262"/>
      <c r="L199" s="265"/>
      <c r="M199" s="265"/>
      <c r="N199" s="262"/>
      <c r="O199" s="262"/>
      <c r="P199" s="262"/>
      <c r="Q199" s="262"/>
      <c r="R199" s="265"/>
    </row>
    <row r="200" spans="1:18" s="148" customFormat="1" x14ac:dyDescent="0.2">
      <c r="A200" s="145"/>
      <c r="B200" s="262"/>
      <c r="C200" s="263"/>
      <c r="D200" s="264"/>
      <c r="E200" s="262"/>
      <c r="F200" s="262"/>
      <c r="G200" s="262"/>
      <c r="H200" s="262"/>
      <c r="I200" s="262"/>
      <c r="J200" s="262"/>
      <c r="K200" s="262"/>
      <c r="L200" s="265"/>
      <c r="M200" s="265"/>
      <c r="N200" s="262"/>
      <c r="O200" s="262"/>
      <c r="P200" s="262"/>
      <c r="Q200" s="262"/>
      <c r="R200" s="265"/>
    </row>
    <row r="201" spans="1:18" s="148" customFormat="1" x14ac:dyDescent="0.2">
      <c r="A201" s="145"/>
      <c r="B201" s="262"/>
      <c r="C201" s="263"/>
      <c r="D201" s="264"/>
      <c r="E201" s="262"/>
      <c r="F201" s="262"/>
      <c r="G201" s="262"/>
      <c r="H201" s="262"/>
      <c r="I201" s="262"/>
      <c r="J201" s="262"/>
      <c r="K201" s="262"/>
      <c r="L201" s="265"/>
      <c r="M201" s="265"/>
      <c r="N201" s="262"/>
      <c r="O201" s="262"/>
      <c r="P201" s="262"/>
      <c r="Q201" s="262"/>
      <c r="R201" s="265"/>
    </row>
    <row r="202" spans="1:18" s="148" customFormat="1" x14ac:dyDescent="0.2">
      <c r="A202" s="145"/>
      <c r="B202" s="262"/>
      <c r="C202" s="263"/>
      <c r="D202" s="264"/>
      <c r="E202" s="262"/>
      <c r="F202" s="262"/>
      <c r="G202" s="262"/>
      <c r="H202" s="262"/>
      <c r="I202" s="262"/>
      <c r="J202" s="262"/>
      <c r="K202" s="262"/>
      <c r="L202" s="265"/>
      <c r="M202" s="265"/>
      <c r="N202" s="262"/>
      <c r="O202" s="262"/>
      <c r="P202" s="262"/>
      <c r="Q202" s="262"/>
      <c r="R202" s="265"/>
    </row>
    <row r="203" spans="1:18" s="148" customFormat="1" x14ac:dyDescent="0.2">
      <c r="A203" s="145"/>
      <c r="B203" s="262"/>
      <c r="C203" s="263"/>
      <c r="D203" s="264"/>
      <c r="E203" s="262"/>
      <c r="F203" s="262"/>
      <c r="G203" s="262"/>
      <c r="H203" s="262"/>
      <c r="I203" s="262"/>
      <c r="J203" s="262"/>
      <c r="K203" s="262"/>
      <c r="L203" s="265"/>
      <c r="M203" s="265"/>
      <c r="N203" s="262"/>
      <c r="O203" s="262"/>
      <c r="P203" s="262"/>
      <c r="Q203" s="262"/>
      <c r="R203" s="265"/>
    </row>
    <row r="204" spans="1:18" s="148" customFormat="1" x14ac:dyDescent="0.2">
      <c r="A204" s="145"/>
      <c r="B204" s="262"/>
      <c r="C204" s="263"/>
      <c r="D204" s="264"/>
      <c r="E204" s="262"/>
      <c r="F204" s="262"/>
      <c r="G204" s="262"/>
      <c r="H204" s="262"/>
      <c r="I204" s="262"/>
      <c r="J204" s="262"/>
      <c r="K204" s="262"/>
      <c r="L204" s="265"/>
      <c r="M204" s="265"/>
      <c r="N204" s="262"/>
      <c r="O204" s="262"/>
      <c r="P204" s="262"/>
      <c r="Q204" s="262"/>
      <c r="R204" s="265"/>
    </row>
    <row r="205" spans="1:18" s="148" customFormat="1" x14ac:dyDescent="0.2">
      <c r="A205" s="145"/>
      <c r="B205" s="262"/>
      <c r="C205" s="263"/>
      <c r="D205" s="264"/>
      <c r="E205" s="262"/>
      <c r="F205" s="262"/>
      <c r="G205" s="262"/>
      <c r="H205" s="262"/>
      <c r="I205" s="262"/>
      <c r="J205" s="262"/>
      <c r="K205" s="262"/>
      <c r="L205" s="265"/>
      <c r="M205" s="265"/>
      <c r="N205" s="262"/>
      <c r="O205" s="262"/>
      <c r="P205" s="262"/>
      <c r="Q205" s="262"/>
      <c r="R205" s="265"/>
    </row>
    <row r="206" spans="1:18" s="148" customFormat="1" x14ac:dyDescent="0.2">
      <c r="A206" s="145"/>
      <c r="B206" s="262"/>
      <c r="C206" s="263"/>
      <c r="D206" s="264"/>
      <c r="E206" s="262"/>
      <c r="F206" s="262"/>
      <c r="G206" s="262"/>
      <c r="H206" s="262"/>
      <c r="I206" s="262"/>
      <c r="J206" s="262"/>
      <c r="K206" s="262"/>
      <c r="L206" s="265"/>
      <c r="M206" s="265"/>
      <c r="N206" s="262"/>
      <c r="O206" s="262"/>
      <c r="P206" s="262"/>
      <c r="Q206" s="262"/>
      <c r="R206" s="265"/>
    </row>
    <row r="207" spans="1:18" s="148" customFormat="1" x14ac:dyDescent="0.2">
      <c r="A207" s="145"/>
      <c r="B207" s="262"/>
      <c r="C207" s="263"/>
      <c r="D207" s="264"/>
      <c r="E207" s="262"/>
      <c r="F207" s="262"/>
      <c r="G207" s="262"/>
      <c r="H207" s="262"/>
      <c r="I207" s="262"/>
      <c r="J207" s="262"/>
      <c r="K207" s="262"/>
      <c r="L207" s="265"/>
      <c r="M207" s="265"/>
      <c r="N207" s="262"/>
      <c r="O207" s="262"/>
      <c r="P207" s="262"/>
      <c r="Q207" s="262"/>
      <c r="R207" s="265"/>
    </row>
    <row r="208" spans="1:18" s="148" customFormat="1" x14ac:dyDescent="0.2">
      <c r="A208" s="145"/>
      <c r="B208" s="262"/>
      <c r="C208" s="263"/>
      <c r="D208" s="264"/>
      <c r="E208" s="262"/>
      <c r="F208" s="262"/>
      <c r="G208" s="262"/>
      <c r="H208" s="262"/>
      <c r="I208" s="262"/>
      <c r="J208" s="262"/>
      <c r="K208" s="262"/>
      <c r="L208" s="265"/>
      <c r="M208" s="265"/>
      <c r="N208" s="262"/>
      <c r="O208" s="262"/>
      <c r="P208" s="262"/>
      <c r="Q208" s="262"/>
      <c r="R208" s="265"/>
    </row>
    <row r="209" spans="1:23" s="148" customFormat="1" x14ac:dyDescent="0.2">
      <c r="A209" s="145"/>
      <c r="B209" s="262"/>
      <c r="C209" s="263"/>
      <c r="D209" s="264"/>
      <c r="E209" s="262"/>
      <c r="F209" s="262"/>
      <c r="G209" s="262"/>
      <c r="H209" s="262"/>
      <c r="I209" s="262"/>
      <c r="J209" s="262"/>
      <c r="K209" s="262"/>
      <c r="L209" s="265"/>
      <c r="M209" s="265"/>
      <c r="N209" s="262"/>
      <c r="O209" s="262"/>
      <c r="P209" s="262"/>
      <c r="Q209" s="262"/>
      <c r="R209" s="265"/>
    </row>
    <row r="210" spans="1:23" s="148" customFormat="1" x14ac:dyDescent="0.2">
      <c r="A210" s="145"/>
      <c r="B210" s="262"/>
      <c r="C210" s="263"/>
      <c r="D210" s="264"/>
      <c r="E210" s="262"/>
      <c r="F210" s="262"/>
      <c r="G210" s="262"/>
      <c r="H210" s="262"/>
      <c r="I210" s="262"/>
      <c r="J210" s="262"/>
      <c r="K210" s="262"/>
      <c r="L210" s="265"/>
      <c r="M210" s="265"/>
      <c r="N210" s="262"/>
      <c r="O210" s="262"/>
      <c r="P210" s="262"/>
      <c r="Q210" s="262"/>
      <c r="R210" s="265"/>
    </row>
    <row r="211" spans="1:23" s="148" customFormat="1" x14ac:dyDescent="0.2">
      <c r="A211" s="145"/>
      <c r="B211" s="262"/>
      <c r="C211" s="263"/>
      <c r="D211" s="264"/>
      <c r="E211" s="262"/>
      <c r="F211" s="262"/>
      <c r="G211" s="262"/>
      <c r="H211" s="262"/>
      <c r="I211" s="262"/>
      <c r="J211" s="262"/>
      <c r="K211" s="262"/>
      <c r="L211" s="265"/>
      <c r="M211" s="265"/>
      <c r="N211" s="262"/>
      <c r="O211" s="262"/>
      <c r="P211" s="262"/>
      <c r="Q211" s="262"/>
      <c r="R211" s="265"/>
    </row>
    <row r="212" spans="1:23" s="148" customFormat="1" x14ac:dyDescent="0.2">
      <c r="A212" s="145"/>
      <c r="B212" s="262"/>
      <c r="C212" s="263"/>
      <c r="D212" s="264"/>
      <c r="E212" s="262"/>
      <c r="F212" s="262"/>
      <c r="G212" s="262"/>
      <c r="H212" s="262"/>
      <c r="I212" s="262"/>
      <c r="J212" s="262"/>
      <c r="K212" s="262"/>
      <c r="L212" s="265"/>
      <c r="M212" s="265"/>
      <c r="N212" s="262"/>
      <c r="O212" s="262"/>
      <c r="P212" s="262"/>
      <c r="Q212" s="262"/>
      <c r="R212" s="265"/>
    </row>
    <row r="213" spans="1:23" s="148" customFormat="1" x14ac:dyDescent="0.2">
      <c r="A213" s="145"/>
      <c r="B213" s="262"/>
      <c r="C213" s="263"/>
      <c r="D213" s="264"/>
      <c r="E213" s="262"/>
      <c r="F213" s="262"/>
      <c r="G213" s="262"/>
      <c r="H213" s="262"/>
      <c r="I213" s="262"/>
      <c r="J213" s="262"/>
      <c r="K213" s="262"/>
      <c r="L213" s="265"/>
      <c r="M213" s="265"/>
      <c r="N213" s="262"/>
      <c r="O213" s="262"/>
      <c r="P213" s="262"/>
      <c r="Q213" s="262"/>
      <c r="R213" s="265"/>
    </row>
    <row r="214" spans="1:23" s="148" customFormat="1" x14ac:dyDescent="0.2">
      <c r="A214" s="145"/>
      <c r="B214" s="262"/>
      <c r="C214" s="263"/>
      <c r="D214" s="264"/>
      <c r="E214" s="262"/>
      <c r="F214" s="262"/>
      <c r="G214" s="262"/>
      <c r="H214" s="262"/>
      <c r="I214" s="262"/>
      <c r="J214" s="262"/>
      <c r="K214" s="262"/>
      <c r="L214" s="265"/>
      <c r="M214" s="265"/>
      <c r="N214" s="262"/>
      <c r="O214" s="262"/>
      <c r="P214" s="262"/>
      <c r="Q214" s="262"/>
      <c r="R214" s="265"/>
    </row>
    <row r="215" spans="1:23" s="148" customFormat="1" x14ac:dyDescent="0.2">
      <c r="A215" s="145"/>
      <c r="B215" s="262"/>
      <c r="C215" s="263"/>
      <c r="D215" s="264"/>
      <c r="E215" s="262"/>
      <c r="F215" s="262"/>
      <c r="G215" s="262"/>
      <c r="H215" s="262"/>
      <c r="I215" s="262"/>
      <c r="J215" s="262"/>
      <c r="K215" s="262"/>
      <c r="L215" s="265"/>
      <c r="M215" s="265"/>
      <c r="N215" s="262"/>
      <c r="O215" s="262"/>
      <c r="P215" s="262"/>
      <c r="Q215" s="262"/>
      <c r="R215" s="265"/>
    </row>
    <row r="216" spans="1:23" s="148" customFormat="1" x14ac:dyDescent="0.2">
      <c r="A216" s="145"/>
      <c r="B216" s="262"/>
      <c r="C216" s="263"/>
      <c r="D216" s="264"/>
      <c r="E216" s="262"/>
      <c r="F216" s="262"/>
      <c r="G216" s="262"/>
      <c r="H216" s="262"/>
      <c r="I216" s="262"/>
      <c r="J216" s="262"/>
      <c r="K216" s="262"/>
      <c r="L216" s="265"/>
      <c r="M216" s="265"/>
      <c r="N216" s="262"/>
      <c r="O216" s="262"/>
      <c r="P216" s="262"/>
      <c r="Q216" s="262"/>
      <c r="R216" s="265"/>
    </row>
    <row r="217" spans="1:23" s="148" customFormat="1" x14ac:dyDescent="0.2">
      <c r="A217" s="145"/>
      <c r="B217" s="262"/>
      <c r="C217" s="263"/>
      <c r="D217" s="264"/>
      <c r="E217" s="262"/>
      <c r="F217" s="262"/>
      <c r="G217" s="262"/>
      <c r="H217" s="262"/>
      <c r="I217" s="262"/>
      <c r="J217" s="262"/>
      <c r="K217" s="262"/>
      <c r="L217" s="265"/>
      <c r="M217" s="265"/>
      <c r="N217" s="262"/>
      <c r="O217" s="262"/>
      <c r="P217" s="262"/>
      <c r="Q217" s="262"/>
      <c r="R217" s="265"/>
    </row>
    <row r="218" spans="1:23" s="148" customFormat="1" x14ac:dyDescent="0.2">
      <c r="A218" s="145"/>
      <c r="B218" s="262"/>
      <c r="C218" s="263"/>
      <c r="D218" s="264"/>
      <c r="E218" s="262"/>
      <c r="F218" s="262"/>
      <c r="G218" s="262"/>
      <c r="H218" s="262"/>
      <c r="I218" s="262"/>
      <c r="J218" s="262"/>
      <c r="K218" s="262"/>
      <c r="L218" s="265"/>
      <c r="M218" s="265"/>
      <c r="N218" s="262"/>
      <c r="O218" s="262"/>
      <c r="P218" s="262"/>
      <c r="Q218" s="262"/>
      <c r="R218" s="265"/>
    </row>
    <row r="219" spans="1:23" s="148" customFormat="1" x14ac:dyDescent="0.2">
      <c r="A219" s="145"/>
      <c r="B219" s="262"/>
      <c r="C219" s="263"/>
      <c r="D219" s="264"/>
      <c r="E219" s="262"/>
      <c r="F219" s="262"/>
      <c r="G219" s="262"/>
      <c r="H219" s="262"/>
      <c r="I219" s="262"/>
      <c r="J219" s="262"/>
      <c r="K219" s="262"/>
      <c r="L219" s="265"/>
      <c r="M219" s="265"/>
      <c r="N219" s="262"/>
      <c r="O219" s="262"/>
      <c r="P219" s="262"/>
      <c r="Q219" s="262"/>
      <c r="R219" s="265"/>
    </row>
    <row r="220" spans="1:23" s="148" customFormat="1" x14ac:dyDescent="0.2">
      <c r="A220" s="145"/>
      <c r="B220" s="262"/>
      <c r="C220" s="263"/>
      <c r="D220" s="264"/>
      <c r="E220" s="262"/>
      <c r="F220" s="262"/>
      <c r="G220" s="262"/>
      <c r="H220" s="262"/>
      <c r="I220" s="262"/>
      <c r="J220" s="262"/>
      <c r="K220" s="262"/>
      <c r="L220" s="265"/>
      <c r="M220" s="265"/>
      <c r="N220" s="262"/>
      <c r="O220" s="262"/>
      <c r="P220" s="262"/>
      <c r="Q220" s="262"/>
      <c r="R220" s="265"/>
    </row>
    <row r="221" spans="1:23" s="148" customFormat="1" x14ac:dyDescent="0.2">
      <c r="A221" s="145"/>
      <c r="B221" s="262"/>
      <c r="C221" s="263"/>
      <c r="D221" s="264"/>
      <c r="E221" s="262"/>
      <c r="F221" s="262"/>
      <c r="G221" s="262"/>
      <c r="H221" s="262"/>
      <c r="I221" s="262"/>
      <c r="J221" s="262"/>
      <c r="K221" s="262"/>
      <c r="L221" s="265"/>
      <c r="M221" s="265"/>
      <c r="N221" s="262"/>
      <c r="O221" s="262"/>
      <c r="P221" s="262"/>
      <c r="Q221" s="262"/>
      <c r="R221" s="265"/>
    </row>
    <row r="222" spans="1:23" s="148" customFormat="1" x14ac:dyDescent="0.2">
      <c r="A222" s="145"/>
      <c r="B222" s="262"/>
      <c r="C222" s="263"/>
      <c r="D222" s="264"/>
      <c r="E222" s="262"/>
      <c r="F222" s="262"/>
      <c r="G222" s="262"/>
      <c r="H222" s="262"/>
      <c r="I222" s="262"/>
      <c r="J222" s="262"/>
      <c r="K222" s="262"/>
      <c r="L222" s="265"/>
      <c r="M222" s="265"/>
      <c r="N222" s="262"/>
      <c r="O222" s="262"/>
      <c r="P222" s="262"/>
      <c r="Q222" s="262"/>
      <c r="R222" s="265"/>
    </row>
    <row r="223" spans="1:23" s="148" customFormat="1" x14ac:dyDescent="0.2">
      <c r="A223" s="145"/>
      <c r="B223" s="262"/>
      <c r="C223" s="263"/>
      <c r="D223" s="264"/>
      <c r="E223" s="262"/>
      <c r="F223" s="262"/>
      <c r="G223" s="262"/>
      <c r="H223" s="262"/>
      <c r="I223" s="262"/>
      <c r="J223" s="262"/>
      <c r="K223" s="262"/>
      <c r="L223" s="265"/>
      <c r="M223" s="265"/>
      <c r="N223" s="262"/>
      <c r="O223" s="262"/>
      <c r="P223" s="262"/>
      <c r="Q223" s="262"/>
      <c r="R223" s="265"/>
    </row>
    <row r="224" spans="1:23" s="265" customFormat="1" x14ac:dyDescent="0.2">
      <c r="A224" s="145"/>
      <c r="B224" s="262"/>
      <c r="C224" s="263"/>
      <c r="D224" s="264"/>
      <c r="E224" s="262"/>
      <c r="F224" s="262"/>
      <c r="G224" s="262"/>
      <c r="H224" s="262"/>
      <c r="I224" s="262"/>
      <c r="J224" s="262"/>
      <c r="K224" s="262"/>
      <c r="N224" s="262"/>
      <c r="O224" s="262"/>
      <c r="P224" s="262"/>
      <c r="Q224" s="262"/>
      <c r="S224" s="266"/>
      <c r="T224" s="266"/>
      <c r="U224" s="266"/>
      <c r="V224" s="266"/>
      <c r="W224" s="266"/>
    </row>
    <row r="225" spans="1:23" s="265" customFormat="1" x14ac:dyDescent="0.2">
      <c r="A225" s="145"/>
      <c r="B225" s="262"/>
      <c r="C225" s="263"/>
      <c r="D225" s="264"/>
      <c r="E225" s="262"/>
      <c r="F225" s="262"/>
      <c r="G225" s="262"/>
      <c r="H225" s="262"/>
      <c r="I225" s="262"/>
      <c r="J225" s="262"/>
      <c r="K225" s="262"/>
      <c r="N225" s="262"/>
      <c r="O225" s="262"/>
      <c r="P225" s="262"/>
      <c r="Q225" s="262"/>
      <c r="S225" s="266"/>
      <c r="T225" s="266"/>
      <c r="U225" s="266"/>
      <c r="V225" s="266"/>
      <c r="W225" s="266"/>
    </row>
    <row r="226" spans="1:23" s="265" customFormat="1" x14ac:dyDescent="0.2">
      <c r="A226" s="145"/>
      <c r="B226" s="262"/>
      <c r="C226" s="263"/>
      <c r="D226" s="264"/>
      <c r="E226" s="262"/>
      <c r="F226" s="262"/>
      <c r="G226" s="262"/>
      <c r="H226" s="262"/>
      <c r="I226" s="262"/>
      <c r="J226" s="262"/>
      <c r="K226" s="262"/>
      <c r="N226" s="262"/>
      <c r="O226" s="262"/>
      <c r="P226" s="262"/>
      <c r="Q226" s="262"/>
      <c r="S226" s="266"/>
      <c r="T226" s="266"/>
      <c r="U226" s="266"/>
      <c r="V226" s="266"/>
      <c r="W226" s="266"/>
    </row>
    <row r="227" spans="1:23" s="265" customFormat="1" x14ac:dyDescent="0.2">
      <c r="A227" s="145"/>
      <c r="B227" s="262"/>
      <c r="C227" s="263"/>
      <c r="D227" s="264"/>
      <c r="E227" s="262"/>
      <c r="F227" s="262"/>
      <c r="G227" s="262"/>
      <c r="H227" s="262"/>
      <c r="I227" s="262"/>
      <c r="J227" s="262"/>
      <c r="K227" s="262"/>
      <c r="N227" s="262"/>
      <c r="O227" s="262"/>
      <c r="P227" s="262"/>
      <c r="Q227" s="262"/>
      <c r="S227" s="266"/>
      <c r="T227" s="266"/>
      <c r="U227" s="266"/>
      <c r="V227" s="266"/>
      <c r="W227" s="266"/>
    </row>
    <row r="228" spans="1:23" s="265" customFormat="1" x14ac:dyDescent="0.2">
      <c r="A228" s="145"/>
      <c r="B228" s="262"/>
      <c r="C228" s="263"/>
      <c r="D228" s="264"/>
      <c r="E228" s="262"/>
      <c r="F228" s="262"/>
      <c r="G228" s="262"/>
      <c r="H228" s="262"/>
      <c r="I228" s="262"/>
      <c r="J228" s="262"/>
      <c r="K228" s="262"/>
      <c r="N228" s="262"/>
      <c r="O228" s="262"/>
      <c r="P228" s="262"/>
      <c r="Q228" s="262"/>
      <c r="S228" s="266"/>
      <c r="T228" s="266"/>
      <c r="U228" s="266"/>
      <c r="V228" s="266"/>
      <c r="W228" s="266"/>
    </row>
    <row r="229" spans="1:23" s="265" customFormat="1" x14ac:dyDescent="0.2">
      <c r="A229" s="145"/>
      <c r="B229" s="262"/>
      <c r="C229" s="263"/>
      <c r="D229" s="264"/>
      <c r="E229" s="262"/>
      <c r="F229" s="262"/>
      <c r="G229" s="262"/>
      <c r="H229" s="262"/>
      <c r="I229" s="262"/>
      <c r="J229" s="262"/>
      <c r="K229" s="262"/>
      <c r="N229" s="262"/>
      <c r="O229" s="262"/>
      <c r="P229" s="262"/>
      <c r="Q229" s="262"/>
      <c r="S229" s="266"/>
      <c r="T229" s="266"/>
      <c r="U229" s="266"/>
      <c r="V229" s="266"/>
      <c r="W229" s="266"/>
    </row>
    <row r="230" spans="1:23" s="265" customFormat="1" x14ac:dyDescent="0.2">
      <c r="A230" s="145"/>
      <c r="B230" s="262"/>
      <c r="C230" s="263"/>
      <c r="D230" s="264"/>
      <c r="E230" s="262"/>
      <c r="F230" s="262"/>
      <c r="G230" s="262"/>
      <c r="H230" s="262"/>
      <c r="I230" s="262"/>
      <c r="J230" s="262"/>
      <c r="K230" s="262"/>
      <c r="N230" s="262"/>
      <c r="O230" s="262"/>
      <c r="P230" s="262"/>
      <c r="Q230" s="262"/>
      <c r="S230" s="266"/>
      <c r="T230" s="266"/>
      <c r="U230" s="266"/>
      <c r="V230" s="266"/>
      <c r="W230" s="266"/>
    </row>
    <row r="231" spans="1:23" s="265" customFormat="1" x14ac:dyDescent="0.2">
      <c r="A231" s="145"/>
      <c r="B231" s="262"/>
      <c r="C231" s="263"/>
      <c r="D231" s="264"/>
      <c r="E231" s="262"/>
      <c r="F231" s="262"/>
      <c r="G231" s="262"/>
      <c r="H231" s="262"/>
      <c r="I231" s="262"/>
      <c r="J231" s="262"/>
      <c r="K231" s="262"/>
      <c r="N231" s="262"/>
      <c r="O231" s="262"/>
      <c r="P231" s="262"/>
      <c r="Q231" s="262"/>
      <c r="S231" s="266"/>
      <c r="T231" s="266"/>
      <c r="U231" s="266"/>
      <c r="V231" s="266"/>
      <c r="W231" s="266"/>
    </row>
    <row r="232" spans="1:23" s="266" customFormat="1" x14ac:dyDescent="0.2">
      <c r="A232" s="145"/>
      <c r="B232" s="262"/>
      <c r="C232" s="263"/>
      <c r="D232" s="264"/>
      <c r="E232" s="262"/>
      <c r="F232" s="262"/>
      <c r="G232" s="262"/>
      <c r="H232" s="262"/>
      <c r="I232" s="262"/>
      <c r="J232" s="262"/>
      <c r="K232" s="262"/>
      <c r="L232" s="265"/>
      <c r="M232" s="265"/>
      <c r="N232" s="262"/>
      <c r="O232" s="262"/>
      <c r="P232" s="262"/>
      <c r="Q232" s="262"/>
      <c r="R232" s="265"/>
    </row>
    <row r="233" spans="1:23" s="266" customFormat="1" x14ac:dyDescent="0.2">
      <c r="A233" s="145"/>
      <c r="B233" s="262"/>
      <c r="C233" s="263"/>
      <c r="D233" s="264"/>
      <c r="E233" s="262"/>
      <c r="F233" s="262"/>
      <c r="G233" s="262"/>
      <c r="H233" s="262"/>
      <c r="I233" s="262"/>
      <c r="J233" s="262"/>
      <c r="K233" s="262"/>
      <c r="L233" s="265"/>
      <c r="M233" s="265"/>
      <c r="N233" s="262"/>
      <c r="O233" s="262"/>
      <c r="P233" s="262"/>
      <c r="Q233" s="262"/>
      <c r="R233" s="265"/>
    </row>
    <row r="234" spans="1:23" s="265" customFormat="1" x14ac:dyDescent="0.2">
      <c r="A234" s="145"/>
      <c r="B234" s="262"/>
      <c r="C234" s="263"/>
      <c r="D234" s="264"/>
      <c r="E234" s="262"/>
      <c r="F234" s="262"/>
      <c r="G234" s="262"/>
      <c r="H234" s="262"/>
      <c r="I234" s="262"/>
      <c r="J234" s="262"/>
      <c r="K234" s="262"/>
      <c r="N234" s="262"/>
      <c r="O234" s="262"/>
      <c r="P234" s="262"/>
      <c r="Q234" s="262"/>
      <c r="S234" s="266"/>
      <c r="T234" s="266"/>
      <c r="U234" s="266"/>
      <c r="V234" s="266"/>
      <c r="W234" s="266"/>
    </row>
    <row r="235" spans="1:23" s="265" customFormat="1" x14ac:dyDescent="0.2">
      <c r="A235" s="145"/>
      <c r="B235" s="262"/>
      <c r="C235" s="263"/>
      <c r="D235" s="264"/>
      <c r="E235" s="262"/>
      <c r="F235" s="262"/>
      <c r="G235" s="262"/>
      <c r="H235" s="262"/>
      <c r="I235" s="262"/>
      <c r="J235" s="262"/>
      <c r="K235" s="262"/>
      <c r="N235" s="262"/>
      <c r="O235" s="262"/>
      <c r="P235" s="262"/>
      <c r="Q235" s="262"/>
      <c r="S235" s="266"/>
      <c r="T235" s="266"/>
      <c r="U235" s="266"/>
      <c r="V235" s="266"/>
      <c r="W235" s="266"/>
    </row>
    <row r="236" spans="1:23" s="265" customFormat="1" x14ac:dyDescent="0.2">
      <c r="A236" s="145"/>
      <c r="B236" s="262"/>
      <c r="C236" s="263"/>
      <c r="D236" s="264"/>
      <c r="E236" s="262"/>
      <c r="F236" s="262"/>
      <c r="G236" s="262"/>
      <c r="H236" s="262"/>
      <c r="I236" s="262"/>
      <c r="J236" s="262"/>
      <c r="K236" s="262"/>
      <c r="N236" s="262"/>
      <c r="O236" s="262"/>
      <c r="P236" s="262"/>
      <c r="Q236" s="262"/>
      <c r="S236" s="266"/>
      <c r="T236" s="266"/>
      <c r="U236" s="266"/>
      <c r="V236" s="266"/>
      <c r="W236" s="266"/>
    </row>
    <row r="237" spans="1:23" s="265" customFormat="1" x14ac:dyDescent="0.2">
      <c r="A237" s="145"/>
      <c r="B237" s="262"/>
      <c r="C237" s="263"/>
      <c r="D237" s="264"/>
      <c r="E237" s="262"/>
      <c r="F237" s="262"/>
      <c r="G237" s="262"/>
      <c r="H237" s="262"/>
      <c r="I237" s="262"/>
      <c r="J237" s="262"/>
      <c r="K237" s="262"/>
      <c r="N237" s="262"/>
      <c r="O237" s="262"/>
      <c r="P237" s="262"/>
      <c r="Q237" s="262"/>
      <c r="S237" s="266"/>
      <c r="T237" s="266"/>
      <c r="U237" s="266"/>
      <c r="V237" s="266"/>
      <c r="W237" s="266"/>
    </row>
  </sheetData>
  <mergeCells count="36">
    <mergeCell ref="A92:B92"/>
    <mergeCell ref="A1:R1"/>
    <mergeCell ref="A2:R2"/>
    <mergeCell ref="A3:R3"/>
    <mergeCell ref="A4:R4"/>
    <mergeCell ref="A5:R5"/>
    <mergeCell ref="M7:M9"/>
    <mergeCell ref="A7:B10"/>
    <mergeCell ref="C7:C10"/>
    <mergeCell ref="D133:J133"/>
    <mergeCell ref="N7:R7"/>
    <mergeCell ref="F8:F9"/>
    <mergeCell ref="G8:G9"/>
    <mergeCell ref="L8:L9"/>
    <mergeCell ref="R8:R9"/>
    <mergeCell ref="F7:G7"/>
    <mergeCell ref="F10:G10"/>
    <mergeCell ref="D7:D10"/>
    <mergeCell ref="E7:E10"/>
    <mergeCell ref="H7:L7"/>
    <mergeCell ref="O137:R137"/>
    <mergeCell ref="A138:B138"/>
    <mergeCell ref="D138:E138"/>
    <mergeCell ref="O138:R138"/>
    <mergeCell ref="H137:J137"/>
    <mergeCell ref="H138:J138"/>
    <mergeCell ref="A137:B137"/>
    <mergeCell ref="D137:E137"/>
    <mergeCell ref="A139:B139"/>
    <mergeCell ref="H139:J139"/>
    <mergeCell ref="G142:K142"/>
    <mergeCell ref="L142:P142"/>
    <mergeCell ref="D139:E139"/>
    <mergeCell ref="O139:R139"/>
    <mergeCell ref="G141:K141"/>
    <mergeCell ref="L141:P141"/>
  </mergeCells>
  <printOptions horizontalCentered="1"/>
  <pageMargins left="0.5" right="1.25" top="0.75" bottom="0.75" header="0.3" footer="0.3"/>
  <pageSetup paperSize="5" scale="65" firstPageNumber="32" orientation="landscape" useFirstPageNumber="1" horizontalDpi="300" verticalDpi="300" r:id="rId1"/>
  <headerFooter alignWithMargins="0">
    <oddHeader>&amp;R</oddHeader>
    <oddFooter>&amp;C&amp;P</oddFooter>
  </headerFooter>
  <rowBreaks count="4" manualBreakCount="4">
    <brk id="34" max="17" man="1"/>
    <brk id="66" max="17" man="1"/>
    <brk id="79" max="17" man="1"/>
    <brk id="111" max="17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S44"/>
  <sheetViews>
    <sheetView view="pageBreakPreview" zoomScale="70" zoomScaleNormal="80" zoomScaleSheetLayoutView="70" workbookViewId="0">
      <selection activeCell="O14" sqref="O14"/>
    </sheetView>
  </sheetViews>
  <sheetFormatPr defaultRowHeight="12.75" x14ac:dyDescent="0.2"/>
  <cols>
    <col min="1" max="1" width="19" customWidth="1"/>
    <col min="2" max="2" width="9.28515625" bestFit="1" customWidth="1"/>
    <col min="3" max="3" width="14.28515625" customWidth="1"/>
    <col min="4" max="4" width="9.28515625" bestFit="1" customWidth="1"/>
    <col min="5" max="5" width="13.42578125" customWidth="1"/>
    <col min="6" max="6" width="9.28515625" bestFit="1" customWidth="1"/>
    <col min="7" max="7" width="11.85546875" customWidth="1"/>
    <col min="8" max="10" width="9.28515625" bestFit="1" customWidth="1"/>
    <col min="11" max="11" width="13" customWidth="1"/>
    <col min="12" max="12" width="9.28515625" bestFit="1" customWidth="1"/>
    <col min="13" max="13" width="14" customWidth="1"/>
    <col min="14" max="14" width="9.28515625" bestFit="1" customWidth="1"/>
    <col min="15" max="15" width="14.5703125" customWidth="1"/>
    <col min="16" max="16" width="9.28515625" bestFit="1" customWidth="1"/>
    <col min="17" max="17" width="13.42578125" bestFit="1" customWidth="1"/>
    <col min="18" max="18" width="9.28515625" bestFit="1" customWidth="1"/>
    <col min="19" max="19" width="16.140625" customWidth="1"/>
  </cols>
  <sheetData>
    <row r="3" spans="1:19" ht="20.25" x14ac:dyDescent="0.3">
      <c r="A3" s="886" t="s">
        <v>324</v>
      </c>
      <c r="B3" s="886"/>
      <c r="C3" s="886"/>
      <c r="D3" s="886"/>
      <c r="E3" s="886"/>
      <c r="F3" s="886"/>
      <c r="G3" s="886"/>
      <c r="H3" s="886"/>
      <c r="I3" s="886"/>
      <c r="J3" s="886"/>
      <c r="K3" s="886"/>
      <c r="L3" s="886"/>
      <c r="M3" s="886"/>
      <c r="N3" s="886"/>
      <c r="O3" s="886"/>
      <c r="P3" s="886"/>
      <c r="Q3" s="886"/>
      <c r="R3" s="886"/>
      <c r="S3" s="886"/>
    </row>
    <row r="4" spans="1:19" ht="12.75" customHeight="1" x14ac:dyDescent="0.2">
      <c r="A4" s="887" t="s">
        <v>296</v>
      </c>
      <c r="B4" s="890" t="s">
        <v>594</v>
      </c>
      <c r="C4" s="891"/>
      <c r="D4" s="890" t="s">
        <v>593</v>
      </c>
      <c r="E4" s="891"/>
      <c r="F4" s="890" t="s">
        <v>592</v>
      </c>
      <c r="G4" s="891"/>
      <c r="H4" s="890" t="s">
        <v>591</v>
      </c>
      <c r="I4" s="891"/>
      <c r="J4" s="890" t="s">
        <v>590</v>
      </c>
      <c r="K4" s="896"/>
      <c r="L4" s="890" t="s">
        <v>589</v>
      </c>
      <c r="M4" s="896"/>
      <c r="N4" s="890" t="s">
        <v>588</v>
      </c>
      <c r="O4" s="896"/>
      <c r="P4" s="738"/>
      <c r="Q4" s="739"/>
      <c r="R4" s="899" t="s">
        <v>297</v>
      </c>
      <c r="S4" s="899"/>
    </row>
    <row r="5" spans="1:19" ht="12.75" customHeight="1" x14ac:dyDescent="0.2">
      <c r="A5" s="888"/>
      <c r="B5" s="892"/>
      <c r="C5" s="893"/>
      <c r="D5" s="892"/>
      <c r="E5" s="893"/>
      <c r="F5" s="892"/>
      <c r="G5" s="893"/>
      <c r="H5" s="892"/>
      <c r="I5" s="893"/>
      <c r="J5" s="892"/>
      <c r="K5" s="897"/>
      <c r="L5" s="892"/>
      <c r="M5" s="897"/>
      <c r="N5" s="892"/>
      <c r="O5" s="897"/>
      <c r="P5" s="892" t="s">
        <v>587</v>
      </c>
      <c r="Q5" s="893"/>
      <c r="R5" s="899"/>
      <c r="S5" s="899"/>
    </row>
    <row r="6" spans="1:19" ht="12.75" customHeight="1" x14ac:dyDescent="0.2">
      <c r="A6" s="889"/>
      <c r="B6" s="894"/>
      <c r="C6" s="895"/>
      <c r="D6" s="894"/>
      <c r="E6" s="895"/>
      <c r="F6" s="894"/>
      <c r="G6" s="895"/>
      <c r="H6" s="894"/>
      <c r="I6" s="895"/>
      <c r="J6" s="894"/>
      <c r="K6" s="898"/>
      <c r="L6" s="894"/>
      <c r="M6" s="898"/>
      <c r="N6" s="894"/>
      <c r="O6" s="898"/>
      <c r="P6" s="894"/>
      <c r="Q6" s="895"/>
      <c r="R6" s="899"/>
      <c r="S6" s="899"/>
    </row>
    <row r="7" spans="1:19" ht="27.95" customHeight="1" x14ac:dyDescent="0.2">
      <c r="A7" s="740"/>
      <c r="B7" s="741" t="s">
        <v>298</v>
      </c>
      <c r="C7" s="741" t="s">
        <v>299</v>
      </c>
      <c r="D7" s="741" t="s">
        <v>298</v>
      </c>
      <c r="E7" s="741" t="s">
        <v>299</v>
      </c>
      <c r="F7" s="741" t="s">
        <v>298</v>
      </c>
      <c r="G7" s="741" t="s">
        <v>299</v>
      </c>
      <c r="H7" s="741" t="s">
        <v>298</v>
      </c>
      <c r="I7" s="741" t="s">
        <v>299</v>
      </c>
      <c r="J7" s="741" t="s">
        <v>298</v>
      </c>
      <c r="K7" s="741" t="s">
        <v>299</v>
      </c>
      <c r="L7" s="741" t="s">
        <v>298</v>
      </c>
      <c r="M7" s="741" t="s">
        <v>299</v>
      </c>
      <c r="N7" s="741" t="s">
        <v>298</v>
      </c>
      <c r="O7" s="741" t="s">
        <v>299</v>
      </c>
      <c r="P7" s="741" t="s">
        <v>326</v>
      </c>
      <c r="Q7" s="741"/>
      <c r="R7" s="741" t="s">
        <v>298</v>
      </c>
      <c r="S7" s="741" t="s">
        <v>299</v>
      </c>
    </row>
    <row r="8" spans="1:19" ht="27.95" customHeight="1" x14ac:dyDescent="0.2">
      <c r="A8" s="714"/>
      <c r="B8" s="631"/>
      <c r="C8" s="631"/>
      <c r="D8" s="631"/>
      <c r="E8" s="631"/>
      <c r="F8" s="631"/>
      <c r="G8" s="631"/>
      <c r="H8" s="631"/>
      <c r="I8" s="631"/>
      <c r="J8" s="631"/>
      <c r="K8" s="631"/>
      <c r="L8" s="631"/>
      <c r="M8" s="631"/>
      <c r="N8" s="631"/>
      <c r="O8" s="631"/>
      <c r="P8" s="713"/>
      <c r="Q8" s="713"/>
      <c r="R8" s="631"/>
      <c r="S8" s="631"/>
    </row>
    <row r="9" spans="1:19" ht="27.95" customHeight="1" x14ac:dyDescent="0.2">
      <c r="A9" s="712"/>
      <c r="B9" s="704"/>
      <c r="C9" s="631"/>
      <c r="D9" s="631"/>
      <c r="E9" s="631"/>
      <c r="F9" s="704"/>
      <c r="G9" s="709"/>
      <c r="H9" s="704"/>
      <c r="I9" s="709"/>
      <c r="J9" s="704"/>
      <c r="K9" s="709"/>
      <c r="L9" s="704"/>
      <c r="M9" s="709"/>
      <c r="N9" s="704"/>
      <c r="O9" s="709"/>
      <c r="P9" s="711"/>
      <c r="Q9" s="711"/>
      <c r="R9" s="631"/>
      <c r="S9" s="708"/>
    </row>
    <row r="10" spans="1:19" ht="27.95" customHeight="1" x14ac:dyDescent="0.2">
      <c r="A10" s="710" t="s">
        <v>280</v>
      </c>
      <c r="B10" s="704">
        <v>281</v>
      </c>
      <c r="C10" s="631">
        <f>B10*500</f>
        <v>140500</v>
      </c>
      <c r="D10" s="631"/>
      <c r="E10" s="631"/>
      <c r="F10" s="704">
        <v>75</v>
      </c>
      <c r="G10" s="709">
        <f>F10*500</f>
        <v>37500</v>
      </c>
      <c r="H10" s="704"/>
      <c r="I10" s="709"/>
      <c r="J10" s="704">
        <v>80</v>
      </c>
      <c r="K10" s="704">
        <f>J10*500</f>
        <v>40000</v>
      </c>
      <c r="L10" s="704"/>
      <c r="M10" s="709"/>
      <c r="N10" s="704">
        <v>25</v>
      </c>
      <c r="O10" s="704">
        <f>N10*200</f>
        <v>5000</v>
      </c>
      <c r="P10" s="631">
        <v>288</v>
      </c>
      <c r="Q10" s="631">
        <f>P10*400</f>
        <v>115200</v>
      </c>
      <c r="R10" s="631">
        <f>P10+N10+J10+F10+B10</f>
        <v>749</v>
      </c>
      <c r="S10" s="708">
        <f>Q10+O10+K10+G10+C10</f>
        <v>338200</v>
      </c>
    </row>
    <row r="11" spans="1:19" ht="27.95" customHeight="1" x14ac:dyDescent="0.2">
      <c r="A11" s="710" t="s">
        <v>300</v>
      </c>
      <c r="B11" s="704"/>
      <c r="C11" s="631">
        <f>C10*10</f>
        <v>1405000</v>
      </c>
      <c r="D11" s="631"/>
      <c r="E11" s="631"/>
      <c r="F11" s="704"/>
      <c r="G11" s="709">
        <f>G10*12</f>
        <v>450000</v>
      </c>
      <c r="H11" s="704"/>
      <c r="I11" s="709"/>
      <c r="J11" s="704"/>
      <c r="K11" s="704">
        <f>K10*35</f>
        <v>1400000</v>
      </c>
      <c r="L11" s="704"/>
      <c r="M11" s="709"/>
      <c r="N11" s="704"/>
      <c r="O11" s="704">
        <f>O10*25</f>
        <v>125000</v>
      </c>
      <c r="P11" s="709"/>
      <c r="Q11" s="709">
        <f>Q10*75</f>
        <v>8640000</v>
      </c>
      <c r="R11" s="631"/>
      <c r="S11" s="708">
        <f>Q11+O11+K11+G11+C11</f>
        <v>12020000</v>
      </c>
    </row>
    <row r="12" spans="1:19" ht="27.95" customHeight="1" x14ac:dyDescent="0.2">
      <c r="A12" s="439" t="s">
        <v>294</v>
      </c>
      <c r="B12" s="441">
        <v>610</v>
      </c>
      <c r="C12" s="440">
        <f>B12*500</f>
        <v>305000</v>
      </c>
      <c r="D12" s="440">
        <v>50</v>
      </c>
      <c r="E12" s="440">
        <f>D12*500</f>
        <v>25000</v>
      </c>
      <c r="F12" s="442">
        <v>250</v>
      </c>
      <c r="G12" s="440">
        <f>F12*500</f>
        <v>125000</v>
      </c>
      <c r="H12" s="442"/>
      <c r="I12" s="440">
        <f>H12*500</f>
        <v>0</v>
      </c>
      <c r="J12" s="442">
        <v>100</v>
      </c>
      <c r="K12" s="440">
        <f>J12*500</f>
        <v>50000</v>
      </c>
      <c r="L12" s="442"/>
      <c r="M12" s="441">
        <f>L12*200</f>
        <v>0</v>
      </c>
      <c r="N12" s="442">
        <v>90</v>
      </c>
      <c r="O12" s="443">
        <f>N12*200</f>
        <v>18000</v>
      </c>
      <c r="P12" s="443"/>
      <c r="Q12" s="443"/>
      <c r="R12" s="631">
        <f>B12+D12+F12+J12+N12</f>
        <v>1100</v>
      </c>
      <c r="S12" s="631">
        <f>O12+K12+G12+E12+C12</f>
        <v>523000</v>
      </c>
    </row>
    <row r="13" spans="1:19" ht="27.95" customHeight="1" x14ac:dyDescent="0.2">
      <c r="A13" s="439" t="s">
        <v>300</v>
      </c>
      <c r="B13" s="441"/>
      <c r="C13" s="440">
        <f>C12*10</f>
        <v>3050000</v>
      </c>
      <c r="D13" s="440"/>
      <c r="E13" s="440">
        <f>E12*12</f>
        <v>300000</v>
      </c>
      <c r="F13" s="442"/>
      <c r="G13" s="440">
        <f>G12*12</f>
        <v>1500000</v>
      </c>
      <c r="H13" s="442"/>
      <c r="I13" s="440">
        <f>I12*25</f>
        <v>0</v>
      </c>
      <c r="J13" s="442"/>
      <c r="K13" s="440">
        <f>K12*35</f>
        <v>1750000</v>
      </c>
      <c r="L13" s="442"/>
      <c r="M13" s="441">
        <f>M12*35</f>
        <v>0</v>
      </c>
      <c r="N13" s="442"/>
      <c r="O13" s="443">
        <f>O12*25</f>
        <v>450000</v>
      </c>
      <c r="P13" s="443"/>
      <c r="Q13" s="443"/>
      <c r="R13" s="631"/>
      <c r="S13" s="631">
        <f>K13+G13+E13+C13+I13+M13+O13</f>
        <v>7050000</v>
      </c>
    </row>
    <row r="14" spans="1:19" ht="27.95" customHeight="1" x14ac:dyDescent="0.2">
      <c r="A14" s="439" t="s">
        <v>282</v>
      </c>
      <c r="B14" s="556">
        <v>594</v>
      </c>
      <c r="C14" s="440">
        <f>B14*500</f>
        <v>297000</v>
      </c>
      <c r="D14" s="440">
        <v>169</v>
      </c>
      <c r="E14" s="440">
        <f>D14*500</f>
        <v>84500</v>
      </c>
      <c r="F14" s="442">
        <v>146</v>
      </c>
      <c r="G14" s="440">
        <f>F14*500</f>
        <v>73000</v>
      </c>
      <c r="H14" s="442">
        <v>26</v>
      </c>
      <c r="I14" s="440">
        <f>H14*500</f>
        <v>13000</v>
      </c>
      <c r="J14" s="442">
        <v>40</v>
      </c>
      <c r="K14" s="440">
        <f>J14*500</f>
        <v>20000</v>
      </c>
      <c r="L14" s="442">
        <v>45</v>
      </c>
      <c r="M14" s="444">
        <f>L14*200</f>
        <v>9000</v>
      </c>
      <c r="N14" s="442">
        <v>80</v>
      </c>
      <c r="O14" s="443">
        <f>N14*200</f>
        <v>16000</v>
      </c>
      <c r="P14" s="443"/>
      <c r="Q14" s="443"/>
      <c r="R14" s="631">
        <f>N14+L14+J14+H14+F14+D14+B14</f>
        <v>1100</v>
      </c>
      <c r="S14" s="631">
        <f>+O14+M14+K14+I14+G14+E14+C14</f>
        <v>512500</v>
      </c>
    </row>
    <row r="15" spans="1:19" ht="27.95" customHeight="1" x14ac:dyDescent="0.2">
      <c r="A15" s="439" t="s">
        <v>300</v>
      </c>
      <c r="B15" s="442"/>
      <c r="C15" s="440">
        <f>C14*10</f>
        <v>2970000</v>
      </c>
      <c r="D15" s="440"/>
      <c r="E15" s="440">
        <f>E14*12</f>
        <v>1014000</v>
      </c>
      <c r="F15" s="442"/>
      <c r="G15" s="440">
        <f>G14*12</f>
        <v>876000</v>
      </c>
      <c r="H15" s="442"/>
      <c r="I15" s="440">
        <f>I14*25</f>
        <v>325000</v>
      </c>
      <c r="J15" s="442"/>
      <c r="K15" s="440">
        <f>K14*35</f>
        <v>700000</v>
      </c>
      <c r="L15" s="442"/>
      <c r="M15" s="441">
        <f>M14*35</f>
        <v>315000</v>
      </c>
      <c r="N15" s="442"/>
      <c r="O15" s="443">
        <f>O14*25</f>
        <v>400000</v>
      </c>
      <c r="P15" s="443"/>
      <c r="Q15" s="443"/>
      <c r="R15" s="705"/>
      <c r="S15" s="631">
        <f>C15+E15+G15+I15+K15+M15+O15</f>
        <v>6600000</v>
      </c>
    </row>
    <row r="16" spans="1:19" ht="27.95" customHeight="1" x14ac:dyDescent="0.2">
      <c r="A16" s="706" t="s">
        <v>40</v>
      </c>
      <c r="B16" s="707">
        <f>+B10+B12+B14</f>
        <v>1485</v>
      </c>
      <c r="C16" s="440">
        <f>+C10+C12+C14</f>
        <v>742500</v>
      </c>
      <c r="D16" s="440">
        <f>+D10+D12+D14</f>
        <v>219</v>
      </c>
      <c r="E16" s="440">
        <f>+E14+E12</f>
        <v>109500</v>
      </c>
      <c r="F16" s="440">
        <f t="shared" ref="F16:O16" si="0">+F10+F12+F14</f>
        <v>471</v>
      </c>
      <c r="G16" s="440">
        <f t="shared" si="0"/>
        <v>235500</v>
      </c>
      <c r="H16" s="440">
        <f t="shared" si="0"/>
        <v>26</v>
      </c>
      <c r="I16" s="440">
        <f t="shared" si="0"/>
        <v>13000</v>
      </c>
      <c r="J16" s="440">
        <f t="shared" si="0"/>
        <v>220</v>
      </c>
      <c r="K16" s="440">
        <f t="shared" si="0"/>
        <v>110000</v>
      </c>
      <c r="L16" s="440">
        <f t="shared" si="0"/>
        <v>45</v>
      </c>
      <c r="M16" s="440">
        <f t="shared" si="0"/>
        <v>9000</v>
      </c>
      <c r="N16" s="440">
        <f t="shared" si="0"/>
        <v>195</v>
      </c>
      <c r="O16" s="440">
        <f t="shared" si="0"/>
        <v>39000</v>
      </c>
      <c r="P16" s="440">
        <f>+P10</f>
        <v>288</v>
      </c>
      <c r="Q16" s="440">
        <f>+Q10+Q12+Q14</f>
        <v>115200</v>
      </c>
      <c r="R16" s="704">
        <f>R10+R12+R14</f>
        <v>2949</v>
      </c>
      <c r="S16" s="704">
        <f>S10+S12+S14</f>
        <v>1373700</v>
      </c>
    </row>
    <row r="17" spans="1:19" ht="27.95" customHeight="1" x14ac:dyDescent="0.2">
      <c r="A17" s="706" t="s">
        <v>300</v>
      </c>
      <c r="B17" s="441">
        <f>+B11+B13+B15</f>
        <v>0</v>
      </c>
      <c r="C17" s="440">
        <f>+C15+C13+C11</f>
        <v>7425000</v>
      </c>
      <c r="D17" s="440">
        <f>+D11+D13+D15</f>
        <v>0</v>
      </c>
      <c r="E17" s="440">
        <f>+E11+E13+E15</f>
        <v>1314000</v>
      </c>
      <c r="F17" s="442"/>
      <c r="G17" s="440">
        <f>+G11+G13+G15</f>
        <v>2826000</v>
      </c>
      <c r="H17" s="442"/>
      <c r="I17" s="440">
        <f>+I11+I13+I15</f>
        <v>325000</v>
      </c>
      <c r="J17" s="442"/>
      <c r="K17" s="440">
        <f>+K11+K13+K15</f>
        <v>3850000</v>
      </c>
      <c r="L17" s="442"/>
      <c r="M17" s="440">
        <f>+M11+M13+M15</f>
        <v>315000</v>
      </c>
      <c r="N17" s="442"/>
      <c r="O17" s="440">
        <f>+O11+O13+O15</f>
        <v>975000</v>
      </c>
      <c r="P17" s="443"/>
      <c r="Q17" s="440">
        <f>+Q11+Q13+Q15</f>
        <v>8640000</v>
      </c>
      <c r="R17" s="705"/>
      <c r="S17" s="704">
        <f>S11+S13+S15</f>
        <v>25670000</v>
      </c>
    </row>
    <row r="18" spans="1:19" ht="15" x14ac:dyDescent="0.2">
      <c r="A18" s="703"/>
      <c r="B18" s="700"/>
      <c r="C18" s="702"/>
      <c r="D18" s="702"/>
      <c r="E18" s="702"/>
      <c r="F18" s="700"/>
      <c r="G18" s="702"/>
      <c r="H18" s="700"/>
      <c r="I18" s="702"/>
      <c r="J18" s="700"/>
      <c r="K18" s="702"/>
      <c r="L18" s="700"/>
      <c r="M18" s="701"/>
      <c r="N18" s="700"/>
      <c r="O18" s="699"/>
      <c r="P18" s="699"/>
      <c r="Q18" s="699"/>
    </row>
    <row r="19" spans="1:19" ht="15" x14ac:dyDescent="0.2">
      <c r="A19" s="703"/>
      <c r="B19" s="700"/>
      <c r="C19" s="702"/>
      <c r="D19" s="702"/>
      <c r="E19" s="702"/>
      <c r="F19" s="700"/>
      <c r="G19" s="702"/>
      <c r="H19" s="700"/>
      <c r="I19" s="702"/>
      <c r="J19" s="700"/>
      <c r="K19" s="702"/>
      <c r="L19" s="700"/>
      <c r="M19" s="701"/>
      <c r="N19" s="700"/>
      <c r="O19" s="699"/>
      <c r="P19" s="699"/>
      <c r="Q19" s="699"/>
    </row>
    <row r="20" spans="1:19" ht="15" x14ac:dyDescent="0.2">
      <c r="A20" s="703"/>
      <c r="B20" s="700"/>
      <c r="C20" s="702"/>
      <c r="D20" s="702"/>
      <c r="E20" s="702"/>
      <c r="F20" s="700"/>
      <c r="G20" s="702"/>
      <c r="H20" s="700"/>
      <c r="I20" s="702"/>
      <c r="J20" s="700"/>
      <c r="K20" s="702"/>
      <c r="L20" s="700"/>
      <c r="M20" s="701"/>
      <c r="N20" s="700"/>
      <c r="O20" s="699"/>
      <c r="P20" s="699"/>
      <c r="Q20" s="699"/>
    </row>
    <row r="21" spans="1:19" ht="15" x14ac:dyDescent="0.2">
      <c r="A21" s="703"/>
      <c r="B21" s="700"/>
      <c r="C21" s="702"/>
      <c r="D21" s="702"/>
      <c r="E21" s="702"/>
      <c r="F21" s="700"/>
      <c r="G21" s="702"/>
      <c r="H21" s="700"/>
      <c r="I21" s="702"/>
      <c r="J21" s="700"/>
      <c r="K21" s="702"/>
      <c r="L21" s="700"/>
      <c r="M21" s="701"/>
      <c r="N21" s="700"/>
      <c r="O21" s="699"/>
      <c r="P21" s="699"/>
      <c r="Q21" s="699"/>
    </row>
    <row r="22" spans="1:19" x14ac:dyDescent="0.2">
      <c r="A22" s="436"/>
      <c r="B22" s="445"/>
      <c r="C22" s="436"/>
      <c r="D22" s="436"/>
      <c r="E22" s="436"/>
      <c r="F22" s="436"/>
      <c r="G22" s="436"/>
      <c r="H22" s="436"/>
      <c r="I22" s="436"/>
      <c r="J22" s="436"/>
      <c r="K22" s="436"/>
      <c r="L22" s="436"/>
      <c r="M22" s="436"/>
      <c r="N22" s="436"/>
      <c r="O22" s="436"/>
      <c r="P22" s="436"/>
      <c r="Q22" s="436"/>
      <c r="R22" s="436"/>
      <c r="S22" s="436"/>
    </row>
    <row r="23" spans="1:19" ht="15" x14ac:dyDescent="0.2">
      <c r="A23" s="446" t="s">
        <v>27</v>
      </c>
      <c r="B23" s="436"/>
      <c r="C23" s="900" t="s">
        <v>314</v>
      </c>
      <c r="D23" s="900"/>
      <c r="E23" s="900"/>
      <c r="F23" s="437"/>
      <c r="G23" s="436"/>
      <c r="H23" s="436"/>
      <c r="I23" s="436"/>
      <c r="J23" s="436"/>
      <c r="K23" s="436"/>
      <c r="L23" s="436"/>
      <c r="M23" s="436" t="s">
        <v>316</v>
      </c>
      <c r="N23" s="436"/>
      <c r="O23" s="438"/>
      <c r="P23" s="438"/>
      <c r="Q23" s="438"/>
      <c r="R23" s="698"/>
      <c r="S23" s="438"/>
    </row>
    <row r="24" spans="1:19" ht="15" x14ac:dyDescent="0.2">
      <c r="A24" s="446"/>
      <c r="B24" s="436"/>
      <c r="C24" s="690"/>
      <c r="D24" s="690"/>
      <c r="E24" s="690"/>
      <c r="F24" s="437"/>
      <c r="G24" s="436"/>
      <c r="H24" s="436"/>
      <c r="I24" s="436"/>
      <c r="J24" s="436"/>
      <c r="K24" s="436"/>
      <c r="L24" s="436"/>
      <c r="M24" s="436"/>
      <c r="N24" s="436"/>
      <c r="O24" s="438"/>
      <c r="P24" s="438"/>
      <c r="Q24" s="438"/>
      <c r="R24" s="436"/>
      <c r="S24" s="438"/>
    </row>
    <row r="25" spans="1:19" ht="15" x14ac:dyDescent="0.2">
      <c r="A25" s="446"/>
      <c r="B25" s="436"/>
      <c r="C25" s="690"/>
      <c r="D25" s="690"/>
      <c r="E25" s="690"/>
      <c r="F25" s="437"/>
      <c r="G25" s="436"/>
      <c r="H25" s="436"/>
      <c r="I25" s="436"/>
      <c r="J25" s="436"/>
      <c r="K25" s="436"/>
      <c r="L25" s="436"/>
      <c r="M25" s="436"/>
      <c r="N25" s="436"/>
      <c r="O25" s="438"/>
      <c r="P25" s="438"/>
      <c r="Q25" s="438"/>
      <c r="R25" s="436"/>
      <c r="S25" s="436"/>
    </row>
    <row r="26" spans="1:19" ht="15.75" x14ac:dyDescent="0.25">
      <c r="A26" s="561" t="s">
        <v>272</v>
      </c>
      <c r="B26" s="446"/>
      <c r="C26" s="558"/>
      <c r="D26" s="558"/>
      <c r="E26" s="558"/>
      <c r="F26" s="558"/>
      <c r="G26" s="561" t="s">
        <v>317</v>
      </c>
      <c r="H26" s="562"/>
      <c r="I26" s="562"/>
      <c r="J26" s="557"/>
      <c r="K26" s="557"/>
      <c r="L26" s="557"/>
      <c r="M26" s="557"/>
      <c r="N26" s="557" t="s">
        <v>275</v>
      </c>
      <c r="O26" s="557"/>
      <c r="P26" s="557"/>
      <c r="Q26" s="557"/>
      <c r="R26" s="557"/>
      <c r="S26" s="436"/>
    </row>
    <row r="27" spans="1:19" ht="15" x14ac:dyDescent="0.2">
      <c r="A27" s="561"/>
      <c r="B27" s="446"/>
      <c r="C27" s="558"/>
      <c r="D27" s="558"/>
      <c r="E27" s="558"/>
      <c r="F27" s="559"/>
      <c r="G27" s="885" t="s">
        <v>318</v>
      </c>
      <c r="H27" s="885"/>
      <c r="I27" s="885"/>
      <c r="J27" s="885"/>
      <c r="K27" s="436"/>
      <c r="L27" s="436"/>
      <c r="M27" s="436"/>
      <c r="N27" s="436" t="s">
        <v>319</v>
      </c>
      <c r="O27" s="436"/>
      <c r="P27" s="436"/>
      <c r="Q27" s="436"/>
      <c r="R27" s="436"/>
      <c r="S27" s="436"/>
    </row>
    <row r="28" spans="1:19" ht="15" x14ac:dyDescent="0.2">
      <c r="A28" s="561"/>
      <c r="B28" s="446"/>
      <c r="C28" s="558"/>
      <c r="D28" s="558"/>
      <c r="E28" s="558"/>
      <c r="F28" s="436"/>
      <c r="G28" s="436"/>
      <c r="H28" s="436"/>
      <c r="I28" s="436"/>
      <c r="J28" s="436"/>
      <c r="K28" s="436"/>
      <c r="L28" s="436"/>
      <c r="M28" s="436"/>
      <c r="N28" s="436"/>
      <c r="O28" s="436"/>
      <c r="P28" s="436"/>
      <c r="Q28" s="436"/>
      <c r="R28" s="436"/>
      <c r="S28" s="436"/>
    </row>
    <row r="29" spans="1:19" ht="15" x14ac:dyDescent="0.2">
      <c r="A29" s="561"/>
      <c r="B29" s="446"/>
      <c r="C29" s="558"/>
      <c r="D29" s="558"/>
      <c r="E29" s="558"/>
      <c r="F29" s="436"/>
      <c r="G29" s="436"/>
      <c r="H29" s="436"/>
      <c r="I29" s="436"/>
      <c r="J29" s="436"/>
      <c r="K29" s="436"/>
      <c r="L29" s="436"/>
      <c r="M29" s="436"/>
      <c r="N29" s="436"/>
      <c r="O29" s="436"/>
      <c r="P29" s="436"/>
      <c r="Q29" s="436"/>
      <c r="R29" s="436"/>
      <c r="S29" s="436"/>
    </row>
    <row r="30" spans="1:19" ht="15" x14ac:dyDescent="0.2">
      <c r="A30" s="561"/>
      <c r="B30" s="446"/>
      <c r="C30" s="558"/>
      <c r="D30" s="558"/>
      <c r="E30" s="558"/>
      <c r="F30" s="436"/>
      <c r="G30" s="436"/>
      <c r="H30" s="436"/>
      <c r="I30" s="436"/>
      <c r="J30" s="436"/>
      <c r="K30" s="436"/>
      <c r="L30" s="436"/>
      <c r="M30" s="436"/>
      <c r="N30" s="436"/>
      <c r="O30" s="436"/>
      <c r="P30" s="436"/>
      <c r="Q30" s="436"/>
      <c r="R30" s="436"/>
      <c r="S30" s="436"/>
    </row>
    <row r="31" spans="1:19" ht="15" x14ac:dyDescent="0.2">
      <c r="A31" s="561"/>
      <c r="B31" s="446"/>
      <c r="C31" s="558"/>
      <c r="D31" s="558"/>
      <c r="E31" s="558"/>
      <c r="F31" s="436"/>
      <c r="G31" s="436"/>
      <c r="H31" s="436"/>
      <c r="I31" s="436"/>
      <c r="J31" s="436"/>
      <c r="K31" s="436"/>
      <c r="L31" s="436"/>
      <c r="M31" s="436"/>
      <c r="N31" s="436"/>
      <c r="O31" s="436"/>
      <c r="P31" s="436"/>
      <c r="Q31" s="436"/>
      <c r="R31" s="436"/>
      <c r="S31" s="436"/>
    </row>
    <row r="32" spans="1:19" ht="15" x14ac:dyDescent="0.2">
      <c r="A32" s="436"/>
      <c r="B32" s="436"/>
      <c r="C32" s="436"/>
      <c r="D32" s="445"/>
      <c r="E32" s="558"/>
      <c r="F32" s="436"/>
      <c r="G32" s="436"/>
      <c r="H32" s="436"/>
      <c r="I32" s="436"/>
      <c r="J32" s="436"/>
      <c r="K32" s="436"/>
      <c r="L32" s="436"/>
      <c r="M32" s="436"/>
      <c r="N32" s="436"/>
      <c r="O32" s="436"/>
      <c r="P32" s="436"/>
      <c r="Q32" s="436"/>
      <c r="R32" s="436"/>
      <c r="S32" s="436"/>
    </row>
    <row r="33" spans="1:19" ht="15" x14ac:dyDescent="0.2">
      <c r="A33" s="436"/>
      <c r="B33" s="436"/>
      <c r="C33" s="436"/>
      <c r="D33" s="436"/>
      <c r="E33" s="560"/>
      <c r="F33" s="436"/>
      <c r="G33" s="436"/>
      <c r="H33" s="436"/>
      <c r="I33" s="436"/>
      <c r="J33" s="436"/>
      <c r="K33" s="436"/>
      <c r="L33" s="436"/>
      <c r="M33" s="436"/>
      <c r="N33" s="436"/>
      <c r="O33" s="436"/>
      <c r="P33" s="436"/>
      <c r="Q33" s="436"/>
      <c r="R33" s="436"/>
      <c r="S33" s="436"/>
    </row>
    <row r="34" spans="1:19" x14ac:dyDescent="0.2">
      <c r="A34" s="436"/>
      <c r="B34" s="436"/>
      <c r="C34" s="436"/>
      <c r="D34" s="436"/>
      <c r="E34" s="436"/>
      <c r="F34" s="436"/>
      <c r="G34" s="436"/>
      <c r="H34" s="436"/>
      <c r="I34" s="436"/>
      <c r="J34" s="436"/>
      <c r="K34" s="436"/>
      <c r="L34" s="436"/>
      <c r="M34" s="436"/>
      <c r="N34" s="436"/>
      <c r="O34" s="436"/>
      <c r="P34" s="436"/>
      <c r="Q34" s="436"/>
      <c r="R34" s="436"/>
      <c r="S34" s="436"/>
    </row>
    <row r="35" spans="1:19" x14ac:dyDescent="0.2">
      <c r="A35" s="445"/>
      <c r="B35" s="436"/>
      <c r="C35" s="436"/>
      <c r="D35" s="445"/>
      <c r="E35" s="436"/>
      <c r="F35" s="436"/>
      <c r="G35" s="436"/>
      <c r="H35" s="436"/>
      <c r="I35" s="436"/>
      <c r="J35" s="436"/>
      <c r="K35" s="436"/>
      <c r="L35" s="436"/>
      <c r="M35" s="436"/>
      <c r="N35" s="436"/>
      <c r="O35" s="436"/>
      <c r="P35" s="436"/>
      <c r="Q35" s="436"/>
      <c r="R35" s="436"/>
      <c r="S35" s="436"/>
    </row>
    <row r="36" spans="1:19" x14ac:dyDescent="0.2">
      <c r="A36" s="436"/>
      <c r="B36" s="436"/>
      <c r="C36" s="436"/>
      <c r="D36" s="436"/>
      <c r="E36" s="436"/>
      <c r="F36" s="436"/>
      <c r="G36" s="436"/>
      <c r="H36" s="436"/>
      <c r="I36" s="436"/>
      <c r="J36" s="436"/>
      <c r="K36" s="436"/>
      <c r="L36" s="436"/>
      <c r="M36" s="436"/>
      <c r="N36" s="436"/>
      <c r="O36" s="436"/>
      <c r="P36" s="436"/>
      <c r="Q36" s="436"/>
      <c r="R36" s="436"/>
      <c r="S36" s="436"/>
    </row>
    <row r="37" spans="1:19" x14ac:dyDescent="0.2">
      <c r="A37" s="436"/>
      <c r="B37" s="436"/>
      <c r="C37" s="436"/>
      <c r="D37" s="436"/>
      <c r="E37" s="436"/>
      <c r="F37" s="436"/>
      <c r="G37" s="436"/>
      <c r="H37" s="436"/>
      <c r="I37" s="436"/>
      <c r="J37" s="436"/>
      <c r="K37" s="436"/>
      <c r="L37" s="436"/>
      <c r="M37" s="436"/>
      <c r="N37" s="436"/>
      <c r="O37" s="436"/>
      <c r="P37" s="436"/>
      <c r="Q37" s="436"/>
      <c r="R37" s="436"/>
      <c r="S37" s="436"/>
    </row>
    <row r="38" spans="1:19" x14ac:dyDescent="0.2">
      <c r="A38" s="445"/>
      <c r="B38" s="436"/>
      <c r="C38" s="436"/>
      <c r="D38" s="438"/>
      <c r="E38" s="436"/>
      <c r="F38" s="436"/>
      <c r="G38" s="436"/>
      <c r="H38" s="436"/>
      <c r="I38" s="436"/>
      <c r="J38" s="436"/>
      <c r="K38" s="436"/>
      <c r="L38" s="436"/>
      <c r="M38" s="436"/>
      <c r="N38" s="436"/>
      <c r="O38" s="436"/>
      <c r="P38" s="436"/>
      <c r="Q38" s="436"/>
      <c r="R38" s="436"/>
      <c r="S38" s="436"/>
    </row>
    <row r="39" spans="1:19" x14ac:dyDescent="0.2">
      <c r="A39" s="436"/>
      <c r="B39" s="436"/>
      <c r="C39" s="436"/>
      <c r="D39" s="436"/>
      <c r="E39" s="436"/>
      <c r="F39" s="436"/>
      <c r="G39" s="436"/>
      <c r="H39" s="436"/>
      <c r="I39" s="436"/>
      <c r="J39" s="436"/>
      <c r="K39" s="436"/>
      <c r="L39" s="436"/>
      <c r="M39" s="436"/>
      <c r="N39" s="436"/>
      <c r="O39" s="436"/>
      <c r="P39" s="436"/>
      <c r="Q39" s="436"/>
      <c r="R39" s="436"/>
      <c r="S39" s="436"/>
    </row>
    <row r="40" spans="1:19" x14ac:dyDescent="0.2">
      <c r="A40" s="436"/>
      <c r="B40" s="436"/>
      <c r="C40" s="436"/>
      <c r="D40" s="436"/>
      <c r="E40" s="436"/>
    </row>
    <row r="41" spans="1:19" x14ac:dyDescent="0.2">
      <c r="A41" s="436"/>
      <c r="B41" s="436"/>
      <c r="C41" s="436"/>
      <c r="D41" s="436"/>
      <c r="E41" s="436"/>
    </row>
    <row r="42" spans="1:19" x14ac:dyDescent="0.2">
      <c r="A42" s="555"/>
      <c r="B42" s="436"/>
      <c r="C42" s="436"/>
      <c r="D42" s="436"/>
      <c r="E42" s="436"/>
    </row>
    <row r="43" spans="1:19" x14ac:dyDescent="0.2">
      <c r="A43" s="555"/>
      <c r="B43" s="436"/>
      <c r="C43" s="436"/>
      <c r="D43" s="436"/>
      <c r="E43" s="436"/>
    </row>
    <row r="44" spans="1:19" x14ac:dyDescent="0.2">
      <c r="A44" s="555"/>
      <c r="B44" s="436"/>
      <c r="C44" s="436"/>
      <c r="D44" s="436"/>
      <c r="E44" s="436"/>
    </row>
  </sheetData>
  <mergeCells count="13">
    <mergeCell ref="G27:J27"/>
    <mergeCell ref="A3:S3"/>
    <mergeCell ref="A4:A6"/>
    <mergeCell ref="B4:C6"/>
    <mergeCell ref="D4:E6"/>
    <mergeCell ref="F4:G6"/>
    <mergeCell ref="H4:I6"/>
    <mergeCell ref="J4:K6"/>
    <mergeCell ref="L4:M6"/>
    <mergeCell ref="N4:O6"/>
    <mergeCell ref="P5:Q6"/>
    <mergeCell ref="R4:S6"/>
    <mergeCell ref="C23:E23"/>
  </mergeCells>
  <printOptions horizontalCentered="1"/>
  <pageMargins left="0.45" right="1.2" top="0.75" bottom="0.75" header="0.3" footer="0.3"/>
  <pageSetup paperSize="5" scale="70" orientation="landscape" horizontalDpi="4294967293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2"/>
  <sheetViews>
    <sheetView view="pageBreakPreview" zoomScaleSheetLayoutView="100" workbookViewId="0">
      <pane xSplit="5" ySplit="9" topLeftCell="F10" activePane="bottomRight" state="frozen"/>
      <selection pane="topRight" activeCell="F1" sqref="F1"/>
      <selection pane="bottomLeft" activeCell="A9" sqref="A9"/>
      <selection pane="bottomRight" activeCell="J70" sqref="J70"/>
    </sheetView>
  </sheetViews>
  <sheetFormatPr defaultRowHeight="12.75" x14ac:dyDescent="0.2"/>
  <cols>
    <col min="1" max="1" width="18.5703125" customWidth="1"/>
    <col min="2" max="2" width="15.7109375" customWidth="1"/>
    <col min="3" max="3" width="8.7109375" customWidth="1"/>
    <col min="4" max="4" width="9.5703125" customWidth="1"/>
    <col min="5" max="5" width="9" customWidth="1"/>
    <col min="6" max="6" width="11.7109375" customWidth="1"/>
    <col min="7" max="7" width="7" customWidth="1"/>
    <col min="8" max="8" width="7.140625" customWidth="1"/>
    <col min="9" max="9" width="17.7109375" hidden="1" customWidth="1"/>
    <col min="10" max="10" width="15.5703125" customWidth="1"/>
    <col min="11" max="11" width="4" customWidth="1"/>
    <col min="12" max="12" width="4.140625" customWidth="1"/>
    <col min="13" max="13" width="3.85546875" customWidth="1"/>
    <col min="14" max="14" width="4.140625" customWidth="1"/>
    <col min="15" max="15" width="7.5703125" customWidth="1"/>
    <col min="16" max="19" width="5.140625" customWidth="1"/>
    <col min="20" max="20" width="10.140625" customWidth="1"/>
    <col min="21" max="21" width="14.42578125" customWidth="1"/>
  </cols>
  <sheetData>
    <row r="1" spans="1:21" x14ac:dyDescent="0.2">
      <c r="A1" s="901" t="s">
        <v>115</v>
      </c>
      <c r="B1" s="901"/>
      <c r="C1" s="901"/>
      <c r="D1" s="901"/>
      <c r="E1" s="901"/>
      <c r="F1" s="901"/>
      <c r="G1" s="901"/>
      <c r="H1" s="901"/>
      <c r="I1" s="901"/>
      <c r="J1" s="901"/>
      <c r="K1" s="901"/>
      <c r="L1" s="901"/>
      <c r="M1" s="901"/>
      <c r="N1" s="901"/>
      <c r="O1" s="901"/>
      <c r="P1" s="901"/>
      <c r="Q1" s="901"/>
      <c r="R1" s="901"/>
      <c r="S1" s="901"/>
      <c r="T1" s="901"/>
      <c r="U1" s="901"/>
    </row>
    <row r="2" spans="1:21" x14ac:dyDescent="0.2">
      <c r="A2" s="901" t="s">
        <v>325</v>
      </c>
      <c r="B2" s="901"/>
      <c r="C2" s="901"/>
      <c r="D2" s="901"/>
      <c r="E2" s="901"/>
      <c r="F2" s="901"/>
      <c r="G2" s="901"/>
      <c r="H2" s="901"/>
      <c r="I2" s="901"/>
      <c r="J2" s="901"/>
      <c r="K2" s="901"/>
      <c r="L2" s="901"/>
      <c r="M2" s="901"/>
      <c r="N2" s="901"/>
      <c r="O2" s="901"/>
      <c r="P2" s="901"/>
      <c r="Q2" s="901"/>
      <c r="R2" s="901"/>
      <c r="S2" s="901"/>
      <c r="T2" s="901"/>
      <c r="U2" s="901"/>
    </row>
    <row r="3" spans="1:21" x14ac:dyDescent="0.2">
      <c r="A3" s="550"/>
      <c r="B3" s="550"/>
      <c r="C3" s="550"/>
      <c r="D3" s="550"/>
      <c r="E3" s="550"/>
      <c r="F3" s="550"/>
      <c r="G3" s="550"/>
      <c r="H3" s="550"/>
      <c r="I3" s="550"/>
      <c r="J3" s="550"/>
      <c r="K3" s="550"/>
      <c r="L3" s="550"/>
      <c r="M3" s="550"/>
      <c r="N3" s="550"/>
      <c r="O3" s="550"/>
      <c r="P3" s="550"/>
      <c r="Q3" s="550"/>
      <c r="R3" s="550"/>
      <c r="S3" s="550"/>
      <c r="T3" s="550"/>
      <c r="U3" s="550"/>
    </row>
    <row r="4" spans="1:21" x14ac:dyDescent="0.2">
      <c r="A4" s="902" t="s">
        <v>116</v>
      </c>
      <c r="B4" s="902"/>
      <c r="C4" s="902"/>
      <c r="F4" s="49" t="s">
        <v>315</v>
      </c>
    </row>
    <row r="5" spans="1:21" x14ac:dyDescent="0.2">
      <c r="A5" s="902" t="s">
        <v>117</v>
      </c>
      <c r="B5" s="902"/>
      <c r="C5" s="902"/>
      <c r="F5" s="49" t="s">
        <v>118</v>
      </c>
    </row>
    <row r="6" spans="1:21" x14ac:dyDescent="0.2">
      <c r="A6" s="50"/>
      <c r="B6" s="51"/>
      <c r="C6" s="51"/>
      <c r="D6" s="52"/>
      <c r="E6" s="51"/>
      <c r="F6" s="52"/>
      <c r="G6" s="51"/>
      <c r="H6" s="52"/>
      <c r="I6" s="51"/>
      <c r="J6" s="50"/>
      <c r="K6" s="903" t="s">
        <v>119</v>
      </c>
      <c r="L6" s="904"/>
      <c r="M6" s="904"/>
      <c r="N6" s="904"/>
      <c r="O6" s="905"/>
      <c r="P6" s="903" t="s">
        <v>120</v>
      </c>
      <c r="Q6" s="904"/>
      <c r="R6" s="904"/>
      <c r="S6" s="904"/>
      <c r="T6" s="904"/>
      <c r="U6" s="50"/>
    </row>
    <row r="7" spans="1:21" x14ac:dyDescent="0.2">
      <c r="A7" s="53" t="s">
        <v>121</v>
      </c>
      <c r="B7" s="54" t="s">
        <v>122</v>
      </c>
      <c r="C7" s="906" t="s">
        <v>123</v>
      </c>
      <c r="D7" s="907"/>
      <c r="E7" s="906" t="s">
        <v>124</v>
      </c>
      <c r="F7" s="907"/>
      <c r="G7" s="906" t="s">
        <v>125</v>
      </c>
      <c r="H7" s="907"/>
      <c r="I7" s="54" t="s">
        <v>122</v>
      </c>
      <c r="J7" s="53" t="s">
        <v>126</v>
      </c>
      <c r="K7" s="55"/>
      <c r="L7" s="56"/>
      <c r="M7" s="56"/>
      <c r="N7" s="56"/>
      <c r="O7" s="57"/>
      <c r="P7" s="55"/>
      <c r="Q7" s="56"/>
      <c r="R7" s="56"/>
      <c r="S7" s="56"/>
      <c r="T7" s="56"/>
      <c r="U7" s="53" t="s">
        <v>127</v>
      </c>
    </row>
    <row r="8" spans="1:21" x14ac:dyDescent="0.2">
      <c r="A8" s="58"/>
      <c r="B8" s="54" t="s">
        <v>128</v>
      </c>
      <c r="C8" s="906" t="s">
        <v>129</v>
      </c>
      <c r="D8" s="907"/>
      <c r="E8" s="59"/>
      <c r="F8" s="60"/>
      <c r="G8" s="906" t="s">
        <v>130</v>
      </c>
      <c r="H8" s="907"/>
      <c r="I8" s="54" t="s">
        <v>128</v>
      </c>
      <c r="J8" s="53" t="s">
        <v>131</v>
      </c>
      <c r="K8" s="50" t="s">
        <v>132</v>
      </c>
      <c r="L8" s="50" t="s">
        <v>133</v>
      </c>
      <c r="M8" s="50" t="s">
        <v>134</v>
      </c>
      <c r="N8" s="50" t="s">
        <v>135</v>
      </c>
      <c r="O8" s="60"/>
      <c r="P8" s="50" t="s">
        <v>132</v>
      </c>
      <c r="Q8" s="50" t="s">
        <v>133</v>
      </c>
      <c r="R8" s="50" t="s">
        <v>134</v>
      </c>
      <c r="S8" s="50" t="s">
        <v>135</v>
      </c>
      <c r="T8" s="61"/>
      <c r="U8" s="58"/>
    </row>
    <row r="9" spans="1:21" x14ac:dyDescent="0.2">
      <c r="A9" s="62"/>
      <c r="B9" s="55"/>
      <c r="C9" s="55"/>
      <c r="D9" s="57"/>
      <c r="E9" s="55"/>
      <c r="F9" s="57"/>
      <c r="G9" s="55"/>
      <c r="H9" s="57"/>
      <c r="I9" s="55"/>
      <c r="J9" s="462" t="s">
        <v>136</v>
      </c>
      <c r="K9" s="62" t="s">
        <v>137</v>
      </c>
      <c r="L9" s="62" t="s">
        <v>137</v>
      </c>
      <c r="M9" s="62" t="s">
        <v>137</v>
      </c>
      <c r="N9" s="62" t="s">
        <v>137</v>
      </c>
      <c r="O9" s="57" t="s">
        <v>0</v>
      </c>
      <c r="P9" s="62" t="s">
        <v>137</v>
      </c>
      <c r="Q9" s="62" t="s">
        <v>137</v>
      </c>
      <c r="R9" s="62" t="s">
        <v>137</v>
      </c>
      <c r="S9" s="62" t="s">
        <v>137</v>
      </c>
      <c r="T9" s="56" t="s">
        <v>0</v>
      </c>
      <c r="U9" s="62"/>
    </row>
    <row r="10" spans="1:21" x14ac:dyDescent="0.2">
      <c r="A10" s="58" t="s">
        <v>33</v>
      </c>
      <c r="B10" s="59"/>
      <c r="C10" s="59"/>
      <c r="D10" s="60"/>
      <c r="E10" s="59"/>
      <c r="F10" s="60"/>
      <c r="G10" s="59"/>
      <c r="H10" s="60"/>
      <c r="I10" s="59"/>
      <c r="J10" s="50"/>
      <c r="K10" s="58"/>
      <c r="L10" s="58"/>
      <c r="M10" s="58"/>
      <c r="N10" s="58"/>
      <c r="O10" s="60"/>
      <c r="P10" s="58">
        <v>50</v>
      </c>
      <c r="Q10" s="64">
        <v>15</v>
      </c>
      <c r="R10" s="58">
        <v>8</v>
      </c>
      <c r="S10" s="59" t="s">
        <v>46</v>
      </c>
      <c r="T10" s="64">
        <v>73</v>
      </c>
      <c r="U10" s="58"/>
    </row>
    <row r="11" spans="1:21" x14ac:dyDescent="0.2">
      <c r="A11" s="58"/>
      <c r="B11" s="59"/>
      <c r="C11" s="59"/>
      <c r="D11" s="60"/>
      <c r="E11" s="59"/>
      <c r="F11" s="60"/>
      <c r="G11" s="59"/>
      <c r="H11" s="60"/>
      <c r="I11" s="59"/>
      <c r="J11" s="58"/>
      <c r="K11" s="58"/>
      <c r="L11" s="58"/>
      <c r="M11" s="58"/>
      <c r="N11" s="58"/>
      <c r="O11" s="60"/>
      <c r="P11" s="58"/>
      <c r="Q11" s="64"/>
      <c r="R11" s="58"/>
      <c r="S11" s="59"/>
      <c r="T11" s="64"/>
      <c r="U11" s="58"/>
    </row>
    <row r="12" spans="1:21" x14ac:dyDescent="0.2">
      <c r="A12" s="58"/>
      <c r="B12" s="59"/>
      <c r="C12" s="59"/>
      <c r="D12" s="60"/>
      <c r="E12" s="59"/>
      <c r="F12" s="60"/>
      <c r="G12" s="59"/>
      <c r="H12" s="60"/>
      <c r="I12" s="59"/>
      <c r="J12" s="58"/>
      <c r="K12" s="58"/>
      <c r="L12" s="58"/>
      <c r="M12" s="58"/>
      <c r="N12" s="58"/>
      <c r="O12" s="60"/>
      <c r="P12" s="58"/>
      <c r="Q12" s="58"/>
      <c r="R12" s="58"/>
      <c r="S12" s="59"/>
      <c r="T12" s="58"/>
      <c r="U12" s="58"/>
    </row>
    <row r="13" spans="1:21" x14ac:dyDescent="0.2">
      <c r="A13" s="63"/>
      <c r="B13" s="59" t="s">
        <v>139</v>
      </c>
      <c r="C13" s="59"/>
      <c r="D13" s="60"/>
      <c r="E13" s="59"/>
      <c r="F13" s="60"/>
      <c r="G13" s="59"/>
      <c r="H13" s="60"/>
      <c r="I13" s="59"/>
      <c r="J13" s="58"/>
      <c r="K13" s="66"/>
      <c r="L13" s="58"/>
      <c r="M13" s="66"/>
      <c r="N13" s="66"/>
      <c r="O13" s="60"/>
      <c r="P13" s="59"/>
      <c r="Q13" s="59"/>
      <c r="R13" s="59"/>
      <c r="S13" s="59"/>
      <c r="T13" s="59"/>
      <c r="U13" s="58"/>
    </row>
    <row r="14" spans="1:21" hidden="1" x14ac:dyDescent="0.2">
      <c r="A14" s="58"/>
      <c r="B14" s="59"/>
      <c r="C14" s="67"/>
      <c r="D14" s="60"/>
      <c r="E14" s="59"/>
      <c r="F14" s="60"/>
      <c r="G14" s="59"/>
      <c r="H14" s="60"/>
      <c r="I14" s="59"/>
      <c r="J14" s="58"/>
      <c r="K14" s="66"/>
      <c r="L14" s="58"/>
      <c r="M14" s="66"/>
      <c r="N14" s="66"/>
      <c r="O14" s="58"/>
      <c r="P14" s="59" t="s">
        <v>138</v>
      </c>
      <c r="Q14" s="59"/>
      <c r="R14" s="59" t="s">
        <v>138</v>
      </c>
      <c r="S14" s="59" t="s">
        <v>138</v>
      </c>
      <c r="T14" s="59"/>
      <c r="U14" s="58"/>
    </row>
    <row r="15" spans="1:21" hidden="1" x14ac:dyDescent="0.2">
      <c r="A15" s="58"/>
      <c r="B15" s="59" t="s">
        <v>64</v>
      </c>
      <c r="C15" s="67" t="s">
        <v>140</v>
      </c>
      <c r="D15" s="60"/>
      <c r="E15" s="59" t="s">
        <v>141</v>
      </c>
      <c r="F15" s="60"/>
      <c r="G15" s="59" t="s">
        <v>142</v>
      </c>
      <c r="H15" s="60"/>
      <c r="I15" s="59"/>
      <c r="J15" s="58" t="s">
        <v>143</v>
      </c>
      <c r="K15" s="66" t="s">
        <v>46</v>
      </c>
      <c r="L15" s="58">
        <v>1</v>
      </c>
      <c r="M15" s="66" t="s">
        <v>46</v>
      </c>
      <c r="N15" s="66" t="s">
        <v>46</v>
      </c>
      <c r="O15" s="58">
        <v>1</v>
      </c>
      <c r="P15" s="59" t="s">
        <v>138</v>
      </c>
      <c r="Q15" s="59">
        <v>13</v>
      </c>
      <c r="R15" s="59" t="s">
        <v>138</v>
      </c>
      <c r="S15" s="59" t="s">
        <v>138</v>
      </c>
      <c r="T15" s="59">
        <v>13</v>
      </c>
      <c r="U15" s="58"/>
    </row>
    <row r="16" spans="1:21" hidden="1" x14ac:dyDescent="0.2">
      <c r="A16" s="58"/>
      <c r="B16" s="59"/>
      <c r="C16" s="59" t="s">
        <v>144</v>
      </c>
      <c r="D16" s="60"/>
      <c r="E16" s="59" t="s">
        <v>145</v>
      </c>
      <c r="F16" s="60"/>
      <c r="G16" s="59" t="s">
        <v>146</v>
      </c>
      <c r="H16" s="60"/>
      <c r="I16" s="59"/>
      <c r="J16" s="58" t="s">
        <v>147</v>
      </c>
      <c r="K16" s="66" t="s">
        <v>46</v>
      </c>
      <c r="L16" s="58">
        <v>1</v>
      </c>
      <c r="M16" s="66" t="s">
        <v>46</v>
      </c>
      <c r="N16" s="66" t="s">
        <v>46</v>
      </c>
      <c r="O16" s="60">
        <v>1</v>
      </c>
      <c r="P16" s="59" t="s">
        <v>138</v>
      </c>
      <c r="Q16" s="58">
        <v>3</v>
      </c>
      <c r="R16" s="59" t="s">
        <v>138</v>
      </c>
      <c r="S16" s="59" t="s">
        <v>138</v>
      </c>
      <c r="T16" s="58">
        <v>3</v>
      </c>
      <c r="U16" s="58"/>
    </row>
    <row r="17" spans="1:21" hidden="1" x14ac:dyDescent="0.2">
      <c r="A17" s="58"/>
      <c r="B17" s="59"/>
      <c r="C17" s="59" t="s">
        <v>148</v>
      </c>
      <c r="D17" s="60"/>
      <c r="E17" s="59" t="s">
        <v>149</v>
      </c>
      <c r="F17" s="60"/>
      <c r="G17" s="59" t="s">
        <v>150</v>
      </c>
      <c r="H17" s="60"/>
      <c r="I17" s="59"/>
      <c r="J17" s="58" t="s">
        <v>35</v>
      </c>
      <c r="K17" s="66" t="s">
        <v>46</v>
      </c>
      <c r="L17" s="58">
        <v>1</v>
      </c>
      <c r="M17" s="66" t="s">
        <v>46</v>
      </c>
      <c r="N17" s="66" t="s">
        <v>46</v>
      </c>
      <c r="O17" s="60">
        <v>1</v>
      </c>
      <c r="P17" s="59" t="s">
        <v>138</v>
      </c>
      <c r="Q17" s="58">
        <v>3</v>
      </c>
      <c r="R17" s="59" t="s">
        <v>138</v>
      </c>
      <c r="S17" s="59" t="s">
        <v>138</v>
      </c>
      <c r="T17" s="58">
        <v>3</v>
      </c>
      <c r="U17" s="58"/>
    </row>
    <row r="18" spans="1:21" x14ac:dyDescent="0.2">
      <c r="A18" s="58"/>
      <c r="B18" s="59"/>
      <c r="C18" s="67" t="s">
        <v>151</v>
      </c>
      <c r="D18" s="60"/>
      <c r="E18" s="59" t="s">
        <v>141</v>
      </c>
      <c r="F18" s="60"/>
      <c r="G18" s="59" t="s">
        <v>142</v>
      </c>
      <c r="H18" s="60"/>
      <c r="I18" s="59"/>
      <c r="J18" s="58" t="s">
        <v>152</v>
      </c>
      <c r="K18" s="66"/>
      <c r="L18" s="58"/>
      <c r="M18" s="66"/>
      <c r="N18" s="66"/>
      <c r="O18" s="60"/>
      <c r="P18" s="59"/>
      <c r="Q18" s="58"/>
      <c r="R18" s="59"/>
      <c r="S18" s="59"/>
      <c r="T18" s="58"/>
      <c r="U18" s="58"/>
    </row>
    <row r="19" spans="1:21" x14ac:dyDescent="0.2">
      <c r="A19" s="58"/>
      <c r="B19" s="59"/>
      <c r="C19" s="59" t="s">
        <v>153</v>
      </c>
      <c r="D19" s="60"/>
      <c r="E19" s="59" t="s">
        <v>145</v>
      </c>
      <c r="F19" s="60"/>
      <c r="G19" s="59" t="s">
        <v>146</v>
      </c>
      <c r="H19" s="60"/>
      <c r="I19" s="59"/>
      <c r="J19" s="58" t="s">
        <v>154</v>
      </c>
      <c r="K19" s="66"/>
      <c r="L19" s="58"/>
      <c r="M19" s="66"/>
      <c r="N19" s="66"/>
      <c r="O19" s="60"/>
      <c r="P19" s="59"/>
      <c r="Q19" s="58"/>
      <c r="R19" s="59"/>
      <c r="S19" s="59"/>
      <c r="T19" s="58"/>
      <c r="U19" s="58"/>
    </row>
    <row r="20" spans="1:21" x14ac:dyDescent="0.2">
      <c r="A20" s="68"/>
      <c r="B20" s="59"/>
      <c r="C20" s="59" t="s">
        <v>155</v>
      </c>
      <c r="D20" s="60"/>
      <c r="E20" s="59" t="s">
        <v>149</v>
      </c>
      <c r="F20" s="60"/>
      <c r="G20" s="59" t="s">
        <v>150</v>
      </c>
      <c r="H20" s="60"/>
      <c r="I20" s="59"/>
      <c r="J20" s="58" t="s">
        <v>156</v>
      </c>
      <c r="K20" s="66"/>
      <c r="L20" s="58"/>
      <c r="M20" s="66"/>
      <c r="N20" s="66"/>
      <c r="O20" s="60"/>
      <c r="P20" s="59"/>
      <c r="Q20" s="58"/>
      <c r="R20" s="59"/>
      <c r="S20" s="59"/>
      <c r="T20" s="58"/>
      <c r="U20" s="58"/>
    </row>
    <row r="21" spans="1:21" x14ac:dyDescent="0.2">
      <c r="A21" s="68" t="s">
        <v>33</v>
      </c>
      <c r="B21" s="59"/>
      <c r="C21" s="59" t="s">
        <v>157</v>
      </c>
      <c r="D21" s="60"/>
      <c r="E21" s="59" t="s">
        <v>158</v>
      </c>
      <c r="F21" s="60"/>
      <c r="G21" s="59" t="s">
        <v>159</v>
      </c>
      <c r="H21" s="60"/>
      <c r="I21" s="59"/>
      <c r="J21" s="58"/>
      <c r="K21" s="66" t="s">
        <v>46</v>
      </c>
      <c r="L21" s="58">
        <v>1</v>
      </c>
      <c r="M21" s="66" t="s">
        <v>46</v>
      </c>
      <c r="N21" s="66" t="s">
        <v>46</v>
      </c>
      <c r="O21" s="60">
        <v>1</v>
      </c>
      <c r="P21" s="59" t="s">
        <v>138</v>
      </c>
      <c r="Q21" s="58">
        <v>10</v>
      </c>
      <c r="R21" s="59" t="s">
        <v>138</v>
      </c>
      <c r="S21" s="59" t="s">
        <v>138</v>
      </c>
      <c r="T21" s="58">
        <v>10</v>
      </c>
      <c r="U21" s="63"/>
    </row>
    <row r="22" spans="1:21" x14ac:dyDescent="0.2">
      <c r="A22" s="58"/>
      <c r="B22" s="59"/>
      <c r="C22" s="59" t="s">
        <v>160</v>
      </c>
      <c r="D22" s="60"/>
      <c r="E22" s="67" t="s">
        <v>161</v>
      </c>
      <c r="F22" s="60"/>
      <c r="G22" s="59" t="s">
        <v>162</v>
      </c>
      <c r="H22" s="60"/>
      <c r="I22" s="56"/>
      <c r="J22" s="58"/>
      <c r="K22" s="66"/>
      <c r="L22" s="58"/>
      <c r="M22" s="66"/>
      <c r="N22" s="66"/>
      <c r="O22" s="60"/>
      <c r="P22" s="59"/>
      <c r="Q22" s="58"/>
      <c r="R22" s="59"/>
      <c r="S22" s="59"/>
      <c r="T22" s="58"/>
      <c r="U22" s="63"/>
    </row>
    <row r="23" spans="1:21" x14ac:dyDescent="0.2">
      <c r="A23" s="58"/>
      <c r="B23" s="61"/>
      <c r="C23" s="59"/>
      <c r="D23" s="60"/>
      <c r="E23" s="55" t="s">
        <v>163</v>
      </c>
      <c r="F23" s="60"/>
      <c r="G23" s="49"/>
      <c r="H23" s="60"/>
      <c r="I23" s="49"/>
      <c r="J23" s="58"/>
      <c r="K23" s="64"/>
      <c r="L23" s="66"/>
      <c r="M23" s="66"/>
      <c r="N23" s="66"/>
      <c r="O23" s="60"/>
      <c r="P23" s="58"/>
      <c r="Q23" s="66"/>
      <c r="R23" s="58"/>
      <c r="S23" s="58"/>
      <c r="T23" s="58"/>
      <c r="U23" s="65"/>
    </row>
    <row r="24" spans="1:21" x14ac:dyDescent="0.2">
      <c r="A24" s="63"/>
      <c r="B24" s="61" t="s">
        <v>139</v>
      </c>
      <c r="C24" s="59"/>
      <c r="D24" s="60"/>
      <c r="E24" s="67" t="s">
        <v>164</v>
      </c>
      <c r="F24" s="60"/>
      <c r="G24" s="59"/>
      <c r="H24" s="60"/>
      <c r="I24" s="49"/>
      <c r="J24" s="58"/>
      <c r="K24" s="64"/>
      <c r="L24" s="66"/>
      <c r="M24" s="66"/>
      <c r="N24" s="66"/>
      <c r="O24" s="60"/>
      <c r="P24" s="58"/>
      <c r="Q24" s="66"/>
      <c r="R24" s="58"/>
      <c r="S24" s="58"/>
      <c r="T24" s="64"/>
      <c r="U24" s="69"/>
    </row>
    <row r="25" spans="1:21" x14ac:dyDescent="0.2">
      <c r="A25" s="58"/>
      <c r="B25" s="61"/>
      <c r="C25" s="59"/>
      <c r="D25" s="60"/>
      <c r="E25" s="67" t="s">
        <v>165</v>
      </c>
      <c r="F25" s="60"/>
      <c r="G25" s="59"/>
      <c r="H25" s="60"/>
      <c r="I25" s="49"/>
      <c r="J25" s="58"/>
      <c r="K25" s="64"/>
      <c r="L25" s="66"/>
      <c r="M25" s="66"/>
      <c r="N25" s="66"/>
      <c r="O25" s="60"/>
      <c r="P25" s="58"/>
      <c r="Q25" s="66"/>
      <c r="R25" s="58"/>
      <c r="S25" s="58"/>
      <c r="T25" s="64"/>
      <c r="U25" s="58"/>
    </row>
    <row r="26" spans="1:21" x14ac:dyDescent="0.2">
      <c r="A26" s="58"/>
      <c r="B26" s="61"/>
      <c r="C26" s="59"/>
      <c r="D26" s="60"/>
      <c r="E26" s="59" t="s">
        <v>166</v>
      </c>
      <c r="F26" s="60"/>
      <c r="G26" s="59" t="s">
        <v>167</v>
      </c>
      <c r="H26" s="60"/>
      <c r="I26" s="49"/>
      <c r="J26" s="58" t="s">
        <v>168</v>
      </c>
      <c r="K26" s="64"/>
      <c r="L26" s="66"/>
      <c r="M26" s="66"/>
      <c r="N26" s="66"/>
      <c r="O26" s="60"/>
      <c r="P26" s="58"/>
      <c r="Q26" s="66"/>
      <c r="R26" s="58"/>
      <c r="S26" s="58"/>
      <c r="T26" s="58"/>
      <c r="U26" s="58"/>
    </row>
    <row r="27" spans="1:21" x14ac:dyDescent="0.2">
      <c r="A27" s="58"/>
      <c r="B27" s="61"/>
      <c r="C27" s="59"/>
      <c r="D27" s="60"/>
      <c r="E27" s="61"/>
      <c r="F27" s="60"/>
      <c r="G27" s="59" t="s">
        <v>169</v>
      </c>
      <c r="H27" s="60"/>
      <c r="I27" s="56"/>
      <c r="J27" s="58" t="s">
        <v>170</v>
      </c>
      <c r="K27" s="64"/>
      <c r="L27" s="66"/>
      <c r="M27" s="66"/>
      <c r="N27" s="66"/>
      <c r="O27" s="60"/>
      <c r="P27" s="58"/>
      <c r="Q27" s="66"/>
      <c r="R27" s="58"/>
      <c r="S27" s="58"/>
      <c r="T27" s="58"/>
      <c r="U27" s="58"/>
    </row>
    <row r="28" spans="1:21" x14ac:dyDescent="0.2">
      <c r="A28" s="68"/>
      <c r="B28" s="61"/>
      <c r="C28" s="59"/>
      <c r="D28" s="60"/>
      <c r="E28" s="49"/>
      <c r="F28" s="60"/>
      <c r="G28" s="49"/>
      <c r="H28" s="60"/>
      <c r="I28" s="49"/>
      <c r="J28" s="58" t="s">
        <v>171</v>
      </c>
      <c r="K28" s="64"/>
      <c r="L28" s="66"/>
      <c r="M28" s="66"/>
      <c r="N28" s="66"/>
      <c r="O28" s="60"/>
      <c r="P28" s="58"/>
      <c r="Q28" s="66"/>
      <c r="R28" s="58"/>
      <c r="S28" s="58"/>
      <c r="T28" s="58"/>
      <c r="U28" s="58"/>
    </row>
    <row r="29" spans="1:21" x14ac:dyDescent="0.2">
      <c r="A29" s="68" t="s">
        <v>33</v>
      </c>
      <c r="B29" s="61"/>
      <c r="C29" s="59"/>
      <c r="D29" s="60"/>
      <c r="E29" s="49"/>
      <c r="F29" s="60"/>
      <c r="G29" s="59"/>
      <c r="H29" s="60"/>
      <c r="I29" s="59"/>
      <c r="J29" s="60" t="s">
        <v>172</v>
      </c>
      <c r="K29" s="64">
        <v>1</v>
      </c>
      <c r="L29" s="66" t="s">
        <v>46</v>
      </c>
      <c r="M29" s="66" t="s">
        <v>46</v>
      </c>
      <c r="N29" s="66" t="s">
        <v>46</v>
      </c>
      <c r="O29" s="60">
        <v>1</v>
      </c>
      <c r="P29" s="58">
        <v>20</v>
      </c>
      <c r="Q29" s="66" t="s">
        <v>46</v>
      </c>
      <c r="R29" s="58" t="s">
        <v>138</v>
      </c>
      <c r="S29" s="58" t="s">
        <v>138</v>
      </c>
      <c r="T29" s="58">
        <v>20</v>
      </c>
      <c r="U29" s="58"/>
    </row>
    <row r="30" spans="1:21" x14ac:dyDescent="0.2">
      <c r="A30" s="58"/>
      <c r="B30" s="70"/>
      <c r="C30" s="59"/>
      <c r="D30" s="60"/>
      <c r="E30" s="49"/>
      <c r="F30" s="60"/>
      <c r="G30" s="59"/>
      <c r="H30" s="60"/>
      <c r="I30" s="59"/>
      <c r="J30" s="60"/>
      <c r="K30" s="64"/>
      <c r="L30" s="66"/>
      <c r="M30" s="66"/>
      <c r="N30" s="66"/>
      <c r="O30" s="60"/>
      <c r="P30" s="58"/>
      <c r="Q30" s="66"/>
      <c r="R30" s="58"/>
      <c r="S30" s="58"/>
      <c r="T30" s="58"/>
      <c r="U30" s="58"/>
    </row>
    <row r="31" spans="1:21" x14ac:dyDescent="0.2">
      <c r="A31" s="58"/>
      <c r="B31" s="70"/>
      <c r="C31" s="59"/>
      <c r="D31" s="60"/>
      <c r="E31" s="49"/>
      <c r="F31" s="60"/>
      <c r="G31" s="59"/>
      <c r="H31" s="60"/>
      <c r="I31" s="59"/>
      <c r="J31" s="53"/>
      <c r="K31" s="58"/>
      <c r="L31" s="58"/>
      <c r="M31" s="58"/>
      <c r="N31" s="58"/>
      <c r="O31" s="60"/>
      <c r="P31" s="58"/>
      <c r="Q31" s="58"/>
      <c r="R31" s="58"/>
      <c r="S31" s="58"/>
      <c r="T31" s="58"/>
      <c r="U31" s="58"/>
    </row>
    <row r="32" spans="1:21" x14ac:dyDescent="0.2">
      <c r="A32" s="63"/>
      <c r="B32" s="61" t="s">
        <v>173</v>
      </c>
      <c r="C32" s="59"/>
      <c r="D32" s="60"/>
      <c r="E32" s="59"/>
      <c r="F32" s="60"/>
      <c r="G32" s="49"/>
      <c r="H32" s="60"/>
      <c r="I32" s="49"/>
      <c r="J32" s="60"/>
      <c r="K32" s="64"/>
      <c r="L32" s="66"/>
      <c r="M32" s="66"/>
      <c r="N32" s="66"/>
      <c r="O32" s="60"/>
      <c r="P32" s="58"/>
      <c r="Q32" s="66"/>
      <c r="R32" s="58"/>
      <c r="S32" s="58"/>
      <c r="T32" s="58"/>
      <c r="U32" s="58"/>
    </row>
    <row r="33" spans="1:21" x14ac:dyDescent="0.2">
      <c r="A33" s="58"/>
      <c r="B33" s="61"/>
      <c r="C33" s="59"/>
      <c r="D33" s="60"/>
      <c r="E33" s="71"/>
      <c r="F33" s="60"/>
      <c r="G33" s="49"/>
      <c r="H33" s="60"/>
      <c r="I33" s="49"/>
      <c r="J33" s="60"/>
      <c r="K33" s="64"/>
      <c r="L33" s="66"/>
      <c r="M33" s="66"/>
      <c r="N33" s="66"/>
      <c r="O33" s="60"/>
      <c r="P33" s="58"/>
      <c r="Q33" s="66"/>
      <c r="R33" s="58"/>
      <c r="S33" s="58"/>
      <c r="T33" s="64"/>
      <c r="U33" s="58"/>
    </row>
    <row r="34" spans="1:21" x14ac:dyDescent="0.2">
      <c r="A34" s="58"/>
      <c r="B34" s="61"/>
      <c r="C34" s="59"/>
      <c r="D34" s="60"/>
      <c r="E34" s="71"/>
      <c r="F34" s="60"/>
      <c r="G34" s="59" t="s">
        <v>174</v>
      </c>
      <c r="H34" s="60"/>
      <c r="I34" s="59"/>
      <c r="J34" s="53" t="s">
        <v>175</v>
      </c>
      <c r="K34" s="58"/>
      <c r="L34" s="58"/>
      <c r="M34" s="58"/>
      <c r="N34" s="66"/>
      <c r="O34" s="60"/>
      <c r="P34" s="58"/>
      <c r="Q34" s="58"/>
      <c r="R34" s="58"/>
      <c r="S34" s="58"/>
      <c r="T34" s="58"/>
      <c r="U34" s="58"/>
    </row>
    <row r="35" spans="1:21" x14ac:dyDescent="0.2">
      <c r="A35" s="68"/>
      <c r="B35" s="61"/>
      <c r="C35" s="59"/>
      <c r="D35" s="60"/>
      <c r="E35" s="71"/>
      <c r="F35" s="60"/>
      <c r="G35" s="59" t="s">
        <v>176</v>
      </c>
      <c r="H35" s="60"/>
      <c r="I35" s="59"/>
      <c r="J35" s="53" t="s">
        <v>96</v>
      </c>
      <c r="K35" s="58"/>
      <c r="L35" s="58"/>
      <c r="M35" s="58"/>
      <c r="N35" s="66"/>
      <c r="O35" s="60"/>
      <c r="P35" s="58"/>
      <c r="Q35" s="58"/>
      <c r="R35" s="58"/>
      <c r="S35" s="58"/>
      <c r="T35" s="61"/>
      <c r="U35" s="58"/>
    </row>
    <row r="36" spans="1:21" x14ac:dyDescent="0.2">
      <c r="A36" s="68" t="s">
        <v>33</v>
      </c>
      <c r="B36" s="61"/>
      <c r="C36" s="59"/>
      <c r="D36" s="60"/>
      <c r="E36" s="54"/>
      <c r="F36" s="60"/>
      <c r="G36" s="59" t="s">
        <v>177</v>
      </c>
      <c r="H36" s="60"/>
      <c r="I36" s="59"/>
      <c r="J36" s="53" t="s">
        <v>35</v>
      </c>
      <c r="K36" s="58"/>
      <c r="L36" s="58"/>
      <c r="M36" s="58"/>
      <c r="N36" s="66"/>
      <c r="O36" s="60"/>
      <c r="P36" s="58"/>
      <c r="Q36" s="58"/>
      <c r="R36" s="58"/>
      <c r="S36" s="58"/>
      <c r="T36" s="61"/>
      <c r="U36" s="58"/>
    </row>
    <row r="37" spans="1:21" x14ac:dyDescent="0.2">
      <c r="B37" s="68"/>
      <c r="C37" s="59"/>
      <c r="D37" s="60"/>
      <c r="E37" s="54"/>
      <c r="F37" s="60"/>
      <c r="G37" s="49"/>
      <c r="H37" s="60"/>
      <c r="I37" s="49"/>
      <c r="J37" s="60"/>
      <c r="K37" s="64">
        <v>1</v>
      </c>
      <c r="L37" s="58">
        <v>1</v>
      </c>
      <c r="M37" s="58">
        <v>1</v>
      </c>
      <c r="N37" s="66" t="s">
        <v>46</v>
      </c>
      <c r="O37" s="60">
        <v>3</v>
      </c>
      <c r="P37" s="58">
        <v>5</v>
      </c>
      <c r="Q37" s="58">
        <v>5</v>
      </c>
      <c r="R37" s="58">
        <v>5</v>
      </c>
      <c r="S37" s="58" t="s">
        <v>138</v>
      </c>
      <c r="T37" s="61">
        <v>15</v>
      </c>
      <c r="U37" s="58"/>
    </row>
    <row r="38" spans="1:21" x14ac:dyDescent="0.2">
      <c r="A38" s="58"/>
      <c r="B38" s="70"/>
      <c r="C38" s="59"/>
      <c r="D38" s="60"/>
      <c r="E38" s="49"/>
      <c r="F38" s="60"/>
      <c r="G38" s="49"/>
      <c r="H38" s="60"/>
      <c r="I38" s="49"/>
      <c r="J38" s="60"/>
      <c r="K38" s="64"/>
      <c r="L38" s="58"/>
      <c r="M38" s="58"/>
      <c r="N38" s="66"/>
      <c r="O38" s="60"/>
      <c r="P38" s="58"/>
      <c r="Q38" s="58"/>
      <c r="R38" s="58"/>
      <c r="S38" s="58"/>
      <c r="T38" s="61"/>
      <c r="U38" s="58"/>
    </row>
    <row r="39" spans="1:21" x14ac:dyDescent="0.2">
      <c r="A39" s="62"/>
      <c r="B39" s="55"/>
      <c r="C39" s="55"/>
      <c r="D39" s="57"/>
      <c r="E39" s="55"/>
      <c r="F39" s="57"/>
      <c r="G39" s="55"/>
      <c r="H39" s="57"/>
      <c r="I39" s="56"/>
      <c r="J39" s="62"/>
      <c r="K39" s="72"/>
      <c r="L39" s="62"/>
      <c r="M39" s="73"/>
      <c r="N39" s="73"/>
      <c r="O39" s="57"/>
      <c r="P39" s="62"/>
      <c r="Q39" s="73"/>
      <c r="R39" s="62"/>
      <c r="S39" s="62"/>
      <c r="T39" s="57"/>
      <c r="U39" s="62"/>
    </row>
    <row r="40" spans="1:21" x14ac:dyDescent="0.2">
      <c r="A40" s="88"/>
      <c r="B40" s="59" t="s">
        <v>178</v>
      </c>
      <c r="C40" s="59" t="s">
        <v>179</v>
      </c>
      <c r="D40" s="60"/>
      <c r="E40" s="59" t="s">
        <v>180</v>
      </c>
      <c r="F40" s="60"/>
      <c r="G40" s="59" t="s">
        <v>181</v>
      </c>
      <c r="H40" s="60"/>
      <c r="I40" s="59"/>
      <c r="J40" s="53"/>
      <c r="K40" s="58"/>
      <c r="L40" s="58"/>
      <c r="M40" s="58"/>
      <c r="N40" s="58"/>
      <c r="O40" s="60"/>
      <c r="P40" s="58"/>
      <c r="Q40" s="58"/>
      <c r="R40" s="58"/>
      <c r="S40" s="58"/>
      <c r="T40" s="61"/>
      <c r="U40" s="58"/>
    </row>
    <row r="41" spans="1:21" x14ac:dyDescent="0.2">
      <c r="A41" s="58"/>
      <c r="B41" s="59"/>
      <c r="C41" s="59" t="s">
        <v>182</v>
      </c>
      <c r="D41" s="60"/>
      <c r="E41" s="59" t="s">
        <v>183</v>
      </c>
      <c r="F41" s="60"/>
      <c r="G41" s="59" t="s">
        <v>184</v>
      </c>
      <c r="H41" s="60"/>
      <c r="I41" s="59"/>
      <c r="J41" s="66"/>
      <c r="K41" s="58"/>
      <c r="L41" s="58"/>
      <c r="M41" s="58"/>
      <c r="N41" s="58"/>
      <c r="O41" s="60"/>
      <c r="P41" s="58"/>
      <c r="Q41" s="58"/>
      <c r="R41" s="58"/>
      <c r="S41" s="58"/>
      <c r="T41" s="58"/>
      <c r="U41" s="58"/>
    </row>
    <row r="42" spans="1:21" x14ac:dyDescent="0.2">
      <c r="A42" s="58"/>
      <c r="B42" s="59"/>
      <c r="C42" s="59" t="s">
        <v>185</v>
      </c>
      <c r="D42" s="60"/>
      <c r="E42" s="59" t="s">
        <v>186</v>
      </c>
      <c r="F42" s="60"/>
      <c r="G42" s="59"/>
      <c r="H42" s="60"/>
      <c r="I42" s="59"/>
      <c r="J42" s="66" t="s">
        <v>187</v>
      </c>
      <c r="K42" s="58"/>
      <c r="L42" s="58"/>
      <c r="M42" s="58"/>
      <c r="N42" s="58"/>
      <c r="O42" s="60"/>
      <c r="P42" s="60"/>
      <c r="Q42" s="58"/>
      <c r="R42" s="58"/>
      <c r="S42" s="58"/>
      <c r="T42" s="60"/>
      <c r="U42" s="58"/>
    </row>
    <row r="43" spans="1:21" x14ac:dyDescent="0.2">
      <c r="A43" s="58"/>
      <c r="B43" s="71"/>
      <c r="C43" s="59" t="s">
        <v>188</v>
      </c>
      <c r="D43" s="60"/>
      <c r="E43" s="59" t="s">
        <v>189</v>
      </c>
      <c r="F43" s="60"/>
      <c r="G43" s="59"/>
      <c r="H43" s="60"/>
      <c r="I43" s="59"/>
      <c r="J43" s="53" t="s">
        <v>190</v>
      </c>
      <c r="K43" s="58"/>
      <c r="L43" s="58"/>
      <c r="M43" s="58"/>
      <c r="N43" s="58"/>
      <c r="O43" s="60"/>
      <c r="P43" s="60"/>
      <c r="Q43" s="58"/>
      <c r="R43" s="58"/>
      <c r="S43" s="58"/>
      <c r="T43" s="60"/>
      <c r="U43" s="58"/>
    </row>
    <row r="44" spans="1:21" x14ac:dyDescent="0.2">
      <c r="A44" s="58"/>
      <c r="B44" s="59"/>
      <c r="C44" s="59" t="s">
        <v>191</v>
      </c>
      <c r="D44" s="60"/>
      <c r="E44" s="59"/>
      <c r="F44" s="60"/>
      <c r="G44" s="59"/>
      <c r="H44" s="60"/>
      <c r="I44" s="59"/>
      <c r="J44" s="53"/>
      <c r="K44" s="58"/>
      <c r="L44" s="58"/>
      <c r="M44" s="58"/>
      <c r="N44" s="58"/>
      <c r="O44" s="60"/>
      <c r="P44" s="60"/>
      <c r="Q44" s="58"/>
      <c r="R44" s="58"/>
      <c r="S44" s="58"/>
      <c r="T44" s="60"/>
      <c r="U44" s="58"/>
    </row>
    <row r="45" spans="1:21" x14ac:dyDescent="0.2">
      <c r="A45" s="58" t="s">
        <v>33</v>
      </c>
      <c r="B45" s="59"/>
      <c r="C45" s="59"/>
      <c r="D45" s="60"/>
      <c r="E45" s="59"/>
      <c r="F45" s="60"/>
      <c r="G45" s="59"/>
      <c r="H45" s="60"/>
      <c r="I45" s="59"/>
      <c r="J45" s="53"/>
      <c r="K45" s="58">
        <v>1</v>
      </c>
      <c r="L45" s="58" t="s">
        <v>138</v>
      </c>
      <c r="M45" s="58" t="s">
        <v>138</v>
      </c>
      <c r="N45" s="58" t="s">
        <v>138</v>
      </c>
      <c r="O45" s="60">
        <v>1</v>
      </c>
      <c r="P45" s="60">
        <v>25</v>
      </c>
      <c r="Q45" s="58" t="s">
        <v>138</v>
      </c>
      <c r="R45" s="58" t="s">
        <v>138</v>
      </c>
      <c r="S45" s="58" t="s">
        <v>138</v>
      </c>
      <c r="T45" s="60">
        <v>25</v>
      </c>
      <c r="U45" s="58"/>
    </row>
    <row r="46" spans="1:21" hidden="1" x14ac:dyDescent="0.2">
      <c r="A46" s="58"/>
      <c r="B46" s="59"/>
      <c r="C46" s="59"/>
      <c r="D46" s="60"/>
      <c r="E46" s="59"/>
      <c r="F46" s="60"/>
      <c r="G46" s="59"/>
      <c r="H46" s="60"/>
      <c r="I46" s="59"/>
      <c r="J46" s="58"/>
      <c r="K46" s="58">
        <v>1</v>
      </c>
      <c r="L46" s="58" t="s">
        <v>138</v>
      </c>
      <c r="M46" s="58" t="s">
        <v>138</v>
      </c>
      <c r="N46" s="58" t="s">
        <v>138</v>
      </c>
      <c r="O46" s="60">
        <v>1</v>
      </c>
      <c r="P46" s="60">
        <v>25</v>
      </c>
      <c r="Q46" s="58" t="s">
        <v>138</v>
      </c>
      <c r="R46" s="58" t="s">
        <v>138</v>
      </c>
      <c r="S46" s="58" t="s">
        <v>138</v>
      </c>
      <c r="T46" s="60">
        <v>25</v>
      </c>
      <c r="U46" s="58"/>
    </row>
    <row r="47" spans="1:21" hidden="1" x14ac:dyDescent="0.2">
      <c r="A47" s="58"/>
      <c r="B47" s="59"/>
      <c r="C47" s="59"/>
      <c r="D47" s="60"/>
      <c r="E47" s="59"/>
      <c r="F47" s="60"/>
      <c r="G47" s="59"/>
      <c r="H47" s="60"/>
      <c r="I47" s="59"/>
      <c r="J47" s="58"/>
      <c r="K47" s="58">
        <v>1</v>
      </c>
      <c r="L47" s="58" t="s">
        <v>138</v>
      </c>
      <c r="M47" s="58" t="s">
        <v>138</v>
      </c>
      <c r="N47" s="58" t="s">
        <v>138</v>
      </c>
      <c r="O47" s="60">
        <v>1</v>
      </c>
      <c r="P47" s="60">
        <v>25</v>
      </c>
      <c r="Q47" s="58" t="s">
        <v>138</v>
      </c>
      <c r="R47" s="58" t="s">
        <v>138</v>
      </c>
      <c r="S47" s="58" t="s">
        <v>138</v>
      </c>
      <c r="T47" s="60">
        <v>25</v>
      </c>
      <c r="U47" s="58"/>
    </row>
    <row r="48" spans="1:21" hidden="1" x14ac:dyDescent="0.2">
      <c r="A48" s="58" t="s">
        <v>34</v>
      </c>
      <c r="B48" s="59"/>
      <c r="C48" s="59"/>
      <c r="D48" s="60"/>
      <c r="E48" s="59"/>
      <c r="F48" s="60"/>
      <c r="G48" s="59"/>
      <c r="H48" s="60"/>
      <c r="I48" s="59"/>
      <c r="J48" s="58"/>
      <c r="K48" s="58">
        <v>1</v>
      </c>
      <c r="L48" s="58" t="s">
        <v>138</v>
      </c>
      <c r="M48" s="58" t="s">
        <v>138</v>
      </c>
      <c r="N48" s="58" t="s">
        <v>138</v>
      </c>
      <c r="O48" s="60">
        <v>1</v>
      </c>
      <c r="P48" s="60">
        <v>25</v>
      </c>
      <c r="Q48" s="58" t="s">
        <v>138</v>
      </c>
      <c r="R48" s="58" t="s">
        <v>138</v>
      </c>
      <c r="S48" s="58" t="s">
        <v>138</v>
      </c>
      <c r="T48" s="60">
        <v>25</v>
      </c>
      <c r="U48" s="58"/>
    </row>
    <row r="49" spans="1:21" hidden="1" x14ac:dyDescent="0.2">
      <c r="A49" s="58"/>
      <c r="B49" s="59"/>
      <c r="C49" s="67"/>
      <c r="D49" s="60"/>
      <c r="E49" s="59"/>
      <c r="F49" s="60"/>
      <c r="G49" s="59"/>
      <c r="H49" s="60"/>
      <c r="I49" s="59"/>
      <c r="J49" s="53" t="s">
        <v>190</v>
      </c>
      <c r="K49" s="58">
        <v>1</v>
      </c>
      <c r="L49" s="58" t="s">
        <v>138</v>
      </c>
      <c r="M49" s="58" t="s">
        <v>138</v>
      </c>
      <c r="N49" s="58" t="s">
        <v>138</v>
      </c>
      <c r="O49" s="60">
        <v>1</v>
      </c>
      <c r="P49" s="60">
        <v>25</v>
      </c>
      <c r="Q49" s="58" t="s">
        <v>138</v>
      </c>
      <c r="R49" s="58" t="s">
        <v>138</v>
      </c>
      <c r="S49" s="58" t="s">
        <v>138</v>
      </c>
      <c r="T49" s="60">
        <v>25</v>
      </c>
      <c r="U49" s="58"/>
    </row>
    <row r="50" spans="1:21" hidden="1" x14ac:dyDescent="0.2">
      <c r="A50" s="58"/>
      <c r="B50" s="59"/>
      <c r="C50" s="59"/>
      <c r="D50" s="60"/>
      <c r="E50" s="59"/>
      <c r="F50" s="60"/>
      <c r="G50" s="59"/>
      <c r="H50" s="60"/>
      <c r="I50" s="59"/>
      <c r="J50" s="58"/>
      <c r="K50" s="58">
        <v>1</v>
      </c>
      <c r="L50" s="58" t="s">
        <v>138</v>
      </c>
      <c r="M50" s="58" t="s">
        <v>138</v>
      </c>
      <c r="N50" s="58" t="s">
        <v>138</v>
      </c>
      <c r="O50" s="60">
        <v>1</v>
      </c>
      <c r="P50" s="60">
        <v>25</v>
      </c>
      <c r="Q50" s="58" t="s">
        <v>138</v>
      </c>
      <c r="R50" s="58" t="s">
        <v>138</v>
      </c>
      <c r="S50" s="58" t="s">
        <v>138</v>
      </c>
      <c r="T50" s="60">
        <v>25</v>
      </c>
      <c r="U50" s="58"/>
    </row>
    <row r="51" spans="1:21" hidden="1" x14ac:dyDescent="0.2">
      <c r="A51" s="58"/>
      <c r="B51" s="59"/>
      <c r="C51" s="59"/>
      <c r="D51" s="60"/>
      <c r="E51" s="59"/>
      <c r="F51" s="60"/>
      <c r="G51" s="59"/>
      <c r="H51" s="60"/>
      <c r="I51" s="59"/>
      <c r="J51" s="58"/>
      <c r="K51" s="58">
        <v>1</v>
      </c>
      <c r="L51" s="58" t="s">
        <v>138</v>
      </c>
      <c r="M51" s="58" t="s">
        <v>138</v>
      </c>
      <c r="N51" s="58" t="s">
        <v>138</v>
      </c>
      <c r="O51" s="60">
        <v>1</v>
      </c>
      <c r="P51" s="60">
        <v>25</v>
      </c>
      <c r="Q51" s="58" t="s">
        <v>138</v>
      </c>
      <c r="R51" s="58" t="s">
        <v>138</v>
      </c>
      <c r="S51" s="58" t="s">
        <v>138</v>
      </c>
      <c r="T51" s="60">
        <v>25</v>
      </c>
      <c r="U51" s="58"/>
    </row>
    <row r="52" spans="1:21" x14ac:dyDescent="0.2">
      <c r="A52" s="58"/>
      <c r="B52" s="59"/>
      <c r="C52" s="59"/>
      <c r="D52" s="60"/>
      <c r="E52" s="59"/>
      <c r="F52" s="60"/>
      <c r="G52" s="59"/>
      <c r="H52" s="60"/>
      <c r="I52" s="59"/>
      <c r="J52" s="53"/>
      <c r="K52" s="58"/>
      <c r="L52" s="58"/>
      <c r="M52" s="58"/>
      <c r="N52" s="58"/>
      <c r="O52" s="60"/>
      <c r="P52" s="60"/>
      <c r="Q52" s="58"/>
      <c r="R52" s="58"/>
      <c r="S52" s="58"/>
      <c r="T52" s="60"/>
      <c r="U52" s="58"/>
    </row>
    <row r="53" spans="1:21" x14ac:dyDescent="0.2">
      <c r="A53" s="58"/>
      <c r="B53" s="59"/>
      <c r="C53" s="59"/>
      <c r="D53" s="60"/>
      <c r="E53" s="59"/>
      <c r="F53" s="60"/>
      <c r="G53" s="59"/>
      <c r="H53" s="60"/>
      <c r="I53" s="59"/>
      <c r="J53" s="58"/>
      <c r="K53" s="58"/>
      <c r="L53" s="58"/>
      <c r="M53" s="58"/>
      <c r="N53" s="58"/>
      <c r="O53" s="60"/>
      <c r="P53" s="58"/>
      <c r="Q53" s="58"/>
      <c r="R53" s="58"/>
      <c r="S53" s="58"/>
      <c r="T53" s="49"/>
      <c r="U53" s="58"/>
    </row>
    <row r="54" spans="1:21" ht="13.5" hidden="1" thickBot="1" x14ac:dyDescent="0.25">
      <c r="A54" s="58"/>
      <c r="B54" s="59"/>
      <c r="C54" s="59"/>
      <c r="D54" s="60"/>
      <c r="E54" s="59"/>
      <c r="F54" s="60"/>
      <c r="G54" s="59"/>
      <c r="H54" s="60"/>
      <c r="I54" s="59"/>
      <c r="J54" s="58"/>
      <c r="K54" s="58"/>
      <c r="L54" s="58"/>
      <c r="M54" s="58"/>
      <c r="N54" s="58"/>
      <c r="O54" s="60"/>
      <c r="P54" s="74"/>
      <c r="Q54" s="74"/>
      <c r="R54" s="74"/>
      <c r="S54" s="74"/>
      <c r="T54" s="75"/>
      <c r="U54" s="58"/>
    </row>
    <row r="55" spans="1:21" x14ac:dyDescent="0.2">
      <c r="A55" s="63"/>
      <c r="B55" s="59" t="s">
        <v>192</v>
      </c>
      <c r="C55" s="67" t="s">
        <v>193</v>
      </c>
      <c r="D55" s="60"/>
      <c r="E55" s="59" t="s">
        <v>194</v>
      </c>
      <c r="F55" s="60"/>
      <c r="G55" s="59" t="s">
        <v>195</v>
      </c>
      <c r="H55" s="60"/>
      <c r="I55" s="59"/>
      <c r="J55" s="58" t="s">
        <v>196</v>
      </c>
      <c r="K55" s="58"/>
      <c r="L55" s="58"/>
      <c r="M55" s="58"/>
      <c r="N55" s="58"/>
      <c r="O55" s="60"/>
      <c r="P55" s="58"/>
      <c r="Q55" s="58"/>
      <c r="R55" s="58"/>
      <c r="S55" s="58"/>
      <c r="T55" s="58"/>
      <c r="U55" s="58"/>
    </row>
    <row r="56" spans="1:21" x14ac:dyDescent="0.2">
      <c r="A56" s="58"/>
      <c r="B56" s="59" t="s">
        <v>197</v>
      </c>
      <c r="C56" s="59" t="s">
        <v>198</v>
      </c>
      <c r="D56" s="60"/>
      <c r="E56" s="59" t="s">
        <v>199</v>
      </c>
      <c r="F56" s="60"/>
      <c r="G56" s="59" t="s">
        <v>200</v>
      </c>
      <c r="H56" s="60"/>
      <c r="I56" s="59"/>
      <c r="J56" s="58" t="s">
        <v>201</v>
      </c>
      <c r="K56" s="58"/>
      <c r="L56" s="58"/>
      <c r="M56" s="58"/>
      <c r="N56" s="58"/>
      <c r="O56" s="60"/>
      <c r="P56" s="58"/>
      <c r="Q56" s="58"/>
      <c r="R56" s="58"/>
      <c r="S56" s="58"/>
      <c r="T56" s="49"/>
      <c r="U56" s="58"/>
    </row>
    <row r="57" spans="1:21" x14ac:dyDescent="0.2">
      <c r="A57" s="58"/>
      <c r="B57" s="59"/>
      <c r="C57" s="59" t="s">
        <v>202</v>
      </c>
      <c r="D57" s="60"/>
      <c r="E57" s="59" t="s">
        <v>203</v>
      </c>
      <c r="F57" s="60"/>
      <c r="G57" s="59" t="s">
        <v>204</v>
      </c>
      <c r="H57" s="60"/>
      <c r="I57" s="59"/>
      <c r="J57" s="58" t="s">
        <v>35</v>
      </c>
      <c r="K57" s="58"/>
      <c r="L57" s="58"/>
      <c r="M57" s="58"/>
      <c r="N57" s="58"/>
      <c r="O57" s="60"/>
      <c r="P57" s="58"/>
      <c r="Q57" s="58"/>
      <c r="R57" s="64"/>
      <c r="S57" s="58"/>
      <c r="T57" s="64"/>
      <c r="U57" s="58"/>
    </row>
    <row r="58" spans="1:21" x14ac:dyDescent="0.2">
      <c r="A58" s="58"/>
      <c r="B58" s="59"/>
      <c r="C58" s="59" t="s">
        <v>205</v>
      </c>
      <c r="D58" s="60"/>
      <c r="E58" s="59" t="s">
        <v>206</v>
      </c>
      <c r="F58" s="60"/>
      <c r="G58" s="59" t="s">
        <v>207</v>
      </c>
      <c r="H58" s="60"/>
      <c r="I58" s="59"/>
      <c r="J58" s="58"/>
      <c r="K58" s="58"/>
      <c r="L58" s="58"/>
      <c r="M58" s="58"/>
      <c r="N58" s="58"/>
      <c r="O58" s="60"/>
      <c r="P58" s="58"/>
      <c r="Q58" s="58"/>
      <c r="R58" s="64"/>
      <c r="S58" s="58"/>
      <c r="T58" s="64"/>
      <c r="U58" s="58"/>
    </row>
    <row r="59" spans="1:21" x14ac:dyDescent="0.2">
      <c r="A59" s="58"/>
      <c r="B59" s="59"/>
      <c r="C59" s="59" t="s">
        <v>208</v>
      </c>
      <c r="D59" s="60"/>
      <c r="E59" s="59" t="s">
        <v>209</v>
      </c>
      <c r="F59" s="60"/>
      <c r="G59" s="59"/>
      <c r="H59" s="60"/>
      <c r="I59" s="59"/>
      <c r="J59" s="58"/>
      <c r="K59" s="58"/>
      <c r="L59" s="58"/>
      <c r="M59" s="58"/>
      <c r="N59" s="58"/>
      <c r="O59" s="60"/>
      <c r="P59" s="58"/>
      <c r="Q59" s="58"/>
      <c r="R59" s="64"/>
      <c r="S59" s="58"/>
      <c r="T59" s="64"/>
      <c r="U59" s="58"/>
    </row>
    <row r="60" spans="1:21" x14ac:dyDescent="0.2">
      <c r="A60" s="58" t="s">
        <v>33</v>
      </c>
      <c r="B60" s="59"/>
      <c r="C60" s="59"/>
      <c r="D60" s="60"/>
      <c r="E60" s="59"/>
      <c r="F60" s="60"/>
      <c r="G60" s="59"/>
      <c r="H60" s="60"/>
      <c r="I60" s="59"/>
      <c r="J60" s="58"/>
      <c r="K60" s="58" t="s">
        <v>138</v>
      </c>
      <c r="L60" s="58" t="s">
        <v>138</v>
      </c>
      <c r="M60" s="58">
        <v>1</v>
      </c>
      <c r="N60" s="58" t="s">
        <v>138</v>
      </c>
      <c r="O60" s="60">
        <v>1</v>
      </c>
      <c r="P60" s="59" t="s">
        <v>138</v>
      </c>
      <c r="Q60" s="58" t="s">
        <v>138</v>
      </c>
      <c r="R60" s="64">
        <v>3</v>
      </c>
      <c r="S60" s="59" t="s">
        <v>138</v>
      </c>
      <c r="T60" s="64">
        <v>3</v>
      </c>
      <c r="U60" s="58"/>
    </row>
    <row r="61" spans="1:21" hidden="1" x14ac:dyDescent="0.2">
      <c r="A61" s="58"/>
      <c r="B61" s="59"/>
      <c r="C61" s="59"/>
      <c r="D61" s="60"/>
      <c r="E61" s="59"/>
      <c r="F61" s="60"/>
      <c r="G61" s="59"/>
      <c r="H61" s="60"/>
      <c r="I61" s="59"/>
      <c r="J61" s="58"/>
      <c r="K61" s="58" t="s">
        <v>138</v>
      </c>
      <c r="L61" s="58" t="s">
        <v>138</v>
      </c>
      <c r="M61" s="58">
        <v>1</v>
      </c>
      <c r="N61" s="58" t="s">
        <v>138</v>
      </c>
      <c r="O61" s="60"/>
      <c r="P61" s="58" t="s">
        <v>138</v>
      </c>
      <c r="Q61" s="58" t="s">
        <v>138</v>
      </c>
      <c r="R61" s="64">
        <v>3</v>
      </c>
      <c r="S61" s="58" t="s">
        <v>138</v>
      </c>
      <c r="T61" s="64">
        <v>3</v>
      </c>
      <c r="U61" s="58"/>
    </row>
    <row r="62" spans="1:21" hidden="1" x14ac:dyDescent="0.2">
      <c r="A62" s="58"/>
      <c r="B62" s="59"/>
      <c r="C62" s="67"/>
      <c r="D62" s="60"/>
      <c r="E62" s="67"/>
      <c r="F62" s="60"/>
      <c r="G62" s="59"/>
      <c r="H62" s="60"/>
      <c r="I62" s="59"/>
      <c r="J62" s="58"/>
      <c r="K62" s="58" t="s">
        <v>138</v>
      </c>
      <c r="L62" s="58" t="s">
        <v>138</v>
      </c>
      <c r="M62" s="58">
        <v>1</v>
      </c>
      <c r="N62" s="58" t="s">
        <v>138</v>
      </c>
      <c r="O62" s="60"/>
      <c r="P62" s="58" t="s">
        <v>138</v>
      </c>
      <c r="Q62" s="58" t="s">
        <v>138</v>
      </c>
      <c r="R62" s="64">
        <v>3</v>
      </c>
      <c r="S62" s="58" t="s">
        <v>138</v>
      </c>
      <c r="T62" s="64">
        <v>3</v>
      </c>
      <c r="U62" s="58"/>
    </row>
    <row r="63" spans="1:21" x14ac:dyDescent="0.2">
      <c r="A63" s="58"/>
      <c r="B63" s="59"/>
      <c r="C63" s="59"/>
      <c r="D63" s="60"/>
      <c r="E63" s="59"/>
      <c r="F63" s="60"/>
      <c r="G63" s="59"/>
      <c r="H63" s="60"/>
      <c r="I63" s="59"/>
      <c r="J63" s="58"/>
      <c r="K63" s="58"/>
      <c r="L63" s="58"/>
      <c r="M63" s="58"/>
      <c r="N63" s="58"/>
      <c r="O63" s="60"/>
      <c r="P63" s="58"/>
      <c r="Q63" s="58"/>
      <c r="R63" s="64"/>
      <c r="S63" s="58"/>
      <c r="T63" s="64"/>
      <c r="U63" s="58"/>
    </row>
    <row r="64" spans="1:21" x14ac:dyDescent="0.2">
      <c r="A64" s="58"/>
      <c r="B64" s="59"/>
      <c r="C64" s="59"/>
      <c r="D64" s="60"/>
      <c r="E64" s="59"/>
      <c r="F64" s="60"/>
      <c r="G64" s="59"/>
      <c r="H64" s="60"/>
      <c r="I64" s="59"/>
      <c r="J64" s="58"/>
      <c r="K64" s="64"/>
      <c r="L64" s="66"/>
      <c r="M64" s="66"/>
      <c r="N64" s="66"/>
      <c r="O64" s="60"/>
      <c r="P64" s="64"/>
      <c r="Q64" s="64"/>
      <c r="R64" s="64"/>
      <c r="S64" s="64"/>
      <c r="T64" s="49"/>
      <c r="U64" s="58"/>
    </row>
    <row r="65" spans="1:21" hidden="1" x14ac:dyDescent="0.2">
      <c r="A65" s="58"/>
      <c r="B65" s="59"/>
      <c r="C65" s="59"/>
      <c r="D65" s="60"/>
      <c r="E65" s="59"/>
      <c r="F65" s="60"/>
      <c r="G65" s="59"/>
      <c r="H65" s="60"/>
      <c r="I65" s="59"/>
      <c r="J65" s="58"/>
      <c r="K65" s="66"/>
      <c r="L65" s="66"/>
      <c r="M65" s="66"/>
      <c r="N65" s="66"/>
      <c r="O65" s="76"/>
      <c r="P65" s="64"/>
      <c r="Q65" s="64"/>
      <c r="R65" s="64"/>
      <c r="S65" s="64"/>
      <c r="T65" s="49"/>
      <c r="U65" s="58"/>
    </row>
    <row r="66" spans="1:21" x14ac:dyDescent="0.2">
      <c r="A66" s="63"/>
      <c r="B66" s="59"/>
      <c r="C66" s="59"/>
      <c r="D66" s="60"/>
      <c r="E66" s="59"/>
      <c r="F66" s="60"/>
      <c r="G66" s="59"/>
      <c r="H66" s="60"/>
      <c r="I66" s="59"/>
      <c r="J66" s="58"/>
      <c r="K66" s="66"/>
      <c r="L66" s="66"/>
      <c r="M66" s="66"/>
      <c r="N66" s="66"/>
      <c r="O66" s="76"/>
      <c r="P66" s="64"/>
      <c r="Q66" s="60"/>
      <c r="R66" s="64"/>
      <c r="S66" s="64"/>
      <c r="T66" s="60"/>
      <c r="U66" s="58"/>
    </row>
    <row r="67" spans="1:21" hidden="1" x14ac:dyDescent="0.2">
      <c r="A67" s="58"/>
      <c r="B67" s="59"/>
      <c r="C67" s="59"/>
      <c r="D67" s="60"/>
      <c r="E67" s="59"/>
      <c r="F67" s="60"/>
      <c r="G67" s="59"/>
      <c r="H67" s="60"/>
      <c r="I67" s="59"/>
      <c r="J67" s="58"/>
      <c r="K67" s="66"/>
      <c r="L67" s="66"/>
      <c r="M67" s="66"/>
      <c r="N67" s="66"/>
      <c r="O67" s="76"/>
      <c r="P67" s="72"/>
      <c r="Q67" s="72"/>
      <c r="R67" s="72"/>
      <c r="S67" s="72"/>
      <c r="T67" s="57"/>
      <c r="U67" s="58"/>
    </row>
    <row r="68" spans="1:21" x14ac:dyDescent="0.2">
      <c r="A68" s="58"/>
      <c r="B68" s="59"/>
      <c r="C68" s="59"/>
      <c r="D68" s="60"/>
      <c r="E68" s="59"/>
      <c r="F68" s="60"/>
      <c r="G68" s="59"/>
      <c r="H68" s="60"/>
      <c r="I68" s="59"/>
      <c r="J68" s="58"/>
      <c r="K68" s="58"/>
      <c r="L68" s="58"/>
      <c r="M68" s="58"/>
      <c r="N68" s="58"/>
      <c r="O68" s="60"/>
      <c r="P68" s="58"/>
      <c r="Q68" s="58"/>
      <c r="R68" s="58"/>
      <c r="S68" s="58"/>
      <c r="T68" s="49"/>
      <c r="U68" s="58"/>
    </row>
    <row r="69" spans="1:21" x14ac:dyDescent="0.2">
      <c r="A69" s="58"/>
      <c r="B69" s="61"/>
      <c r="C69" s="59"/>
      <c r="D69" s="60"/>
      <c r="E69" s="49"/>
      <c r="F69" s="60"/>
      <c r="G69" s="49"/>
      <c r="H69" s="60"/>
      <c r="I69" s="49"/>
      <c r="J69" s="49"/>
      <c r="K69" s="58"/>
      <c r="L69" s="58"/>
      <c r="M69" s="58"/>
      <c r="N69" s="58"/>
      <c r="O69" s="58"/>
      <c r="P69" s="53"/>
      <c r="Q69" s="58"/>
      <c r="R69" s="53"/>
      <c r="S69" s="53"/>
      <c r="T69" s="60"/>
      <c r="U69" s="58"/>
    </row>
    <row r="70" spans="1:21" x14ac:dyDescent="0.2">
      <c r="A70" s="58"/>
      <c r="B70" s="61"/>
      <c r="C70" s="59"/>
      <c r="D70" s="60"/>
      <c r="E70" s="49"/>
      <c r="F70" s="60"/>
      <c r="G70" s="49"/>
      <c r="H70" s="60"/>
      <c r="I70" s="49"/>
      <c r="J70" s="49"/>
      <c r="K70" s="58"/>
      <c r="L70" s="58"/>
      <c r="M70" s="58"/>
      <c r="N70" s="58"/>
      <c r="O70" s="58"/>
      <c r="P70" s="58"/>
      <c r="Q70" s="58"/>
      <c r="R70" s="58"/>
      <c r="S70" s="60"/>
      <c r="T70" s="60"/>
      <c r="U70" s="58"/>
    </row>
    <row r="71" spans="1:21" x14ac:dyDescent="0.2">
      <c r="A71" s="58"/>
      <c r="B71" s="61"/>
      <c r="C71" s="59"/>
      <c r="D71" s="60"/>
      <c r="E71" s="59"/>
      <c r="F71" s="60"/>
      <c r="G71" s="49"/>
      <c r="H71" s="60"/>
      <c r="I71" s="49"/>
      <c r="J71" s="49"/>
      <c r="K71" s="58"/>
      <c r="L71" s="58"/>
      <c r="M71" s="58"/>
      <c r="N71" s="58"/>
      <c r="O71" s="58"/>
      <c r="P71" s="58"/>
      <c r="Q71" s="58"/>
      <c r="R71" s="58"/>
      <c r="S71" s="60"/>
      <c r="T71" s="60"/>
      <c r="U71" s="58"/>
    </row>
    <row r="72" spans="1:21" x14ac:dyDescent="0.2">
      <c r="A72" s="58"/>
      <c r="B72" s="61"/>
      <c r="C72" s="59"/>
      <c r="D72" s="60"/>
      <c r="E72" s="61"/>
      <c r="F72" s="60"/>
      <c r="G72" s="49"/>
      <c r="H72" s="60"/>
      <c r="I72" s="49"/>
      <c r="J72" s="49"/>
      <c r="K72" s="58"/>
      <c r="L72" s="58"/>
      <c r="M72" s="58"/>
      <c r="N72" s="58"/>
      <c r="O72" s="58"/>
      <c r="P72" s="58"/>
      <c r="Q72" s="58"/>
      <c r="R72" s="58"/>
      <c r="S72" s="60"/>
      <c r="T72" s="60"/>
      <c r="U72" s="58"/>
    </row>
    <row r="73" spans="1:21" x14ac:dyDescent="0.2">
      <c r="A73" s="58"/>
      <c r="B73" s="61"/>
      <c r="C73" s="59"/>
      <c r="D73" s="61"/>
      <c r="E73" s="59"/>
      <c r="F73" s="60"/>
      <c r="G73" s="49"/>
      <c r="H73" s="60"/>
      <c r="I73" s="49"/>
      <c r="J73" s="49"/>
      <c r="K73" s="58"/>
      <c r="L73" s="58"/>
      <c r="M73" s="58"/>
      <c r="N73" s="58"/>
      <c r="O73" s="58"/>
      <c r="P73" s="58"/>
      <c r="Q73" s="58"/>
      <c r="R73" s="58"/>
      <c r="S73" s="60"/>
      <c r="T73" s="60"/>
      <c r="U73" s="58"/>
    </row>
    <row r="74" spans="1:21" x14ac:dyDescent="0.2">
      <c r="A74" s="62"/>
      <c r="B74" s="55"/>
      <c r="C74" s="55"/>
      <c r="D74" s="57"/>
      <c r="E74" s="56"/>
      <c r="F74" s="57"/>
      <c r="G74" s="56"/>
      <c r="H74" s="57"/>
      <c r="I74" s="56"/>
      <c r="J74" s="56"/>
      <c r="K74" s="62"/>
      <c r="L74" s="62"/>
      <c r="M74" s="62"/>
      <c r="N74" s="62"/>
      <c r="O74" s="62"/>
      <c r="P74" s="62"/>
      <c r="Q74" s="62"/>
      <c r="R74" s="62"/>
      <c r="S74" s="57"/>
      <c r="T74" s="57"/>
      <c r="U74" s="62"/>
    </row>
    <row r="75" spans="1:21" ht="15.75" x14ac:dyDescent="0.2">
      <c r="A75" s="15"/>
      <c r="B75" s="15"/>
      <c r="C75" s="82"/>
      <c r="D75" s="6"/>
      <c r="E75" s="15"/>
      <c r="F75" s="6"/>
      <c r="G75" s="29"/>
      <c r="H75" s="29"/>
      <c r="I75" s="29"/>
      <c r="J75" s="13"/>
      <c r="K75" s="13"/>
      <c r="L75" s="30"/>
      <c r="M75" s="30"/>
      <c r="N75" s="15"/>
      <c r="O75" s="15"/>
      <c r="P75" s="15"/>
      <c r="Q75" s="15"/>
      <c r="R75" s="15"/>
    </row>
    <row r="76" spans="1:21" s="7" customFormat="1" ht="13.5" customHeight="1" x14ac:dyDescent="0.2">
      <c r="A76" s="15" t="s">
        <v>27</v>
      </c>
      <c r="B76" s="15"/>
      <c r="C76" s="82"/>
      <c r="D76" s="843" t="s">
        <v>20</v>
      </c>
      <c r="E76" s="843"/>
      <c r="F76" s="843"/>
      <c r="G76" s="843"/>
      <c r="H76" s="843"/>
      <c r="I76" s="843"/>
      <c r="J76" s="843"/>
      <c r="K76" s="15"/>
      <c r="L76" s="15"/>
      <c r="M76" s="15"/>
      <c r="P76" s="15" t="s">
        <v>29</v>
      </c>
      <c r="Q76" s="15"/>
      <c r="R76" s="15"/>
      <c r="S76" s="15"/>
      <c r="T76" s="15"/>
    </row>
    <row r="77" spans="1:21" s="7" customFormat="1" ht="23.25" customHeight="1" x14ac:dyDescent="0.2">
      <c r="A77" s="15"/>
      <c r="B77" s="15"/>
      <c r="C77" s="82"/>
      <c r="D77" s="15"/>
      <c r="E77" s="22"/>
      <c r="F77" s="15"/>
      <c r="G77" s="29"/>
      <c r="H77" s="427"/>
      <c r="I77" s="427"/>
      <c r="J77" s="428"/>
      <c r="K77" s="428"/>
      <c r="L77" s="30"/>
      <c r="M77" s="30"/>
      <c r="P77" s="15"/>
      <c r="Q77" s="15"/>
      <c r="R77" s="15"/>
      <c r="S77" s="15"/>
      <c r="T77" s="15"/>
    </row>
    <row r="78" spans="1:21" s="7" customFormat="1" ht="13.5" customHeight="1" x14ac:dyDescent="0.2">
      <c r="A78" s="15"/>
      <c r="B78" s="15"/>
      <c r="C78" s="464"/>
      <c r="D78" s="15"/>
      <c r="E78" s="15"/>
      <c r="F78" s="15"/>
      <c r="G78" s="15"/>
      <c r="H78" s="15"/>
      <c r="I78" s="15"/>
      <c r="J78" s="15"/>
      <c r="K78" s="15"/>
      <c r="L78" s="15"/>
      <c r="M78" s="15"/>
      <c r="P78" s="15"/>
      <c r="Q78" s="15"/>
      <c r="R78" s="15"/>
      <c r="S78" s="15"/>
      <c r="T78" s="15"/>
    </row>
    <row r="79" spans="1:21" s="7" customFormat="1" ht="13.5" customHeight="1" x14ac:dyDescent="0.2">
      <c r="A79" s="842" t="s">
        <v>272</v>
      </c>
      <c r="B79" s="842"/>
      <c r="C79" s="465"/>
      <c r="D79" s="842" t="s">
        <v>274</v>
      </c>
      <c r="E79" s="842"/>
      <c r="F79" s="842"/>
      <c r="H79" s="842" t="s">
        <v>301</v>
      </c>
      <c r="I79" s="842"/>
      <c r="J79" s="842"/>
      <c r="K79" s="842"/>
      <c r="L79" s="842"/>
      <c r="P79" s="842" t="s">
        <v>275</v>
      </c>
      <c r="Q79" s="842"/>
      <c r="R79" s="842"/>
      <c r="S79" s="842"/>
      <c r="T79" s="842"/>
    </row>
    <row r="80" spans="1:21" s="7" customFormat="1" ht="13.5" customHeight="1" x14ac:dyDescent="0.2">
      <c r="A80" s="844" t="s">
        <v>273</v>
      </c>
      <c r="B80" s="844"/>
      <c r="C80" s="83"/>
      <c r="D80" s="843" t="s">
        <v>276</v>
      </c>
      <c r="E80" s="843"/>
      <c r="F80" s="843"/>
      <c r="H80" s="843" t="s">
        <v>305</v>
      </c>
      <c r="I80" s="843"/>
      <c r="J80" s="843"/>
      <c r="K80" s="843"/>
      <c r="L80" s="843"/>
      <c r="P80" s="843" t="s">
        <v>277</v>
      </c>
      <c r="Q80" s="843"/>
      <c r="R80" s="843"/>
      <c r="S80" s="843"/>
      <c r="T80" s="843"/>
    </row>
    <row r="81" spans="1:18" s="7" customFormat="1" ht="13.5" customHeight="1" x14ac:dyDescent="0.2">
      <c r="A81" s="844"/>
      <c r="B81" s="844"/>
      <c r="C81" s="83"/>
      <c r="D81" s="843" t="s">
        <v>278</v>
      </c>
      <c r="E81" s="843"/>
      <c r="F81" s="843"/>
      <c r="H81" s="843" t="s">
        <v>279</v>
      </c>
      <c r="I81" s="843"/>
      <c r="J81" s="843"/>
      <c r="K81" s="843"/>
      <c r="L81" s="843"/>
      <c r="N81" s="463"/>
      <c r="O81" s="843"/>
      <c r="P81" s="843"/>
      <c r="Q81" s="843"/>
      <c r="R81" s="843"/>
    </row>
    <row r="82" spans="1:18" ht="15.75" x14ac:dyDescent="0.2">
      <c r="A82" s="36"/>
      <c r="B82" s="34"/>
      <c r="C82" s="33"/>
      <c r="D82" s="89"/>
      <c r="E82" s="34"/>
      <c r="F82" s="34"/>
      <c r="G82" s="908"/>
      <c r="H82" s="908"/>
      <c r="I82" s="908"/>
      <c r="J82" s="908"/>
      <c r="K82" s="908"/>
      <c r="L82" s="908"/>
      <c r="M82" s="908"/>
      <c r="N82" s="908"/>
      <c r="O82" s="908"/>
      <c r="P82" s="908"/>
      <c r="Q82" s="34"/>
      <c r="R82" s="35"/>
    </row>
  </sheetData>
  <mergeCells count="26">
    <mergeCell ref="D80:F80"/>
    <mergeCell ref="D81:F81"/>
    <mergeCell ref="G82:K82"/>
    <mergeCell ref="L82:P82"/>
    <mergeCell ref="O81:R81"/>
    <mergeCell ref="P79:T79"/>
    <mergeCell ref="P80:T80"/>
    <mergeCell ref="H79:L79"/>
    <mergeCell ref="H80:L80"/>
    <mergeCell ref="H81:L81"/>
    <mergeCell ref="A80:B80"/>
    <mergeCell ref="A81:B81"/>
    <mergeCell ref="A79:B79"/>
    <mergeCell ref="A1:U1"/>
    <mergeCell ref="A2:U2"/>
    <mergeCell ref="A4:C4"/>
    <mergeCell ref="A5:C5"/>
    <mergeCell ref="K6:O6"/>
    <mergeCell ref="P6:T6"/>
    <mergeCell ref="C7:D7"/>
    <mergeCell ref="E7:F7"/>
    <mergeCell ref="G7:H7"/>
    <mergeCell ref="C8:D8"/>
    <mergeCell ref="G8:H8"/>
    <mergeCell ref="D76:J76"/>
    <mergeCell ref="D79:F79"/>
  </mergeCells>
  <printOptions horizontalCentered="1"/>
  <pageMargins left="0.5" right="1.25" top="0.75" bottom="0.75" header="0.31" footer="0.3"/>
  <pageSetup paperSize="5" scale="90" firstPageNumber="85" orientation="landscape" horizontalDpi="4294967295" verticalDpi="360" r:id="rId1"/>
  <headerFooter alignWithMargins="0">
    <oddFooter>&amp;C&amp;P</oddFooter>
  </headerFooter>
  <rowBreaks count="1" manualBreakCount="1">
    <brk id="39" max="16383" man="1"/>
  </rowBreaks>
  <colBreaks count="1" manualBreakCount="1">
    <brk id="21" max="79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14</vt:i4>
      </vt:variant>
    </vt:vector>
  </HeadingPairs>
  <TitlesOfParts>
    <vt:vector size="22" baseType="lpstr">
      <vt:lpstr>FY 2015 Sum</vt:lpstr>
      <vt:lpstr>GASS</vt:lpstr>
      <vt:lpstr>STO</vt:lpstr>
      <vt:lpstr>MFO 1</vt:lpstr>
      <vt:lpstr>MFO 2</vt:lpstr>
      <vt:lpstr>MFO 3</vt:lpstr>
      <vt:lpstr>CRM</vt:lpstr>
      <vt:lpstr>GAD</vt:lpstr>
      <vt:lpstr>CRM!Print_Area</vt:lpstr>
      <vt:lpstr>'FY 2015 Sum'!Print_Area</vt:lpstr>
      <vt:lpstr>GAD!Print_Area</vt:lpstr>
      <vt:lpstr>GASS!Print_Area</vt:lpstr>
      <vt:lpstr>'MFO 1'!Print_Area</vt:lpstr>
      <vt:lpstr>'MFO 2'!Print_Area</vt:lpstr>
      <vt:lpstr>'MFO 3'!Print_Area</vt:lpstr>
      <vt:lpstr>STO!Print_Area</vt:lpstr>
      <vt:lpstr>GAD!Print_Titles</vt:lpstr>
      <vt:lpstr>GASS!Print_Titles</vt:lpstr>
      <vt:lpstr>'MFO 1'!Print_Titles</vt:lpstr>
      <vt:lpstr>'MFO 2'!Print_Titles</vt:lpstr>
      <vt:lpstr>'MFO 3'!Print_Titles</vt:lpstr>
      <vt:lpstr>STO!Print_Titles</vt:lpstr>
    </vt:vector>
  </TitlesOfParts>
  <Company>DENR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Royland Lagman</dc:creator>
  <cp:lastModifiedBy>DENR</cp:lastModifiedBy>
  <cp:lastPrinted>2016-11-16T01:39:30Z</cp:lastPrinted>
  <dcterms:created xsi:type="dcterms:W3CDTF">2004-03-31T03:00:55Z</dcterms:created>
  <dcterms:modified xsi:type="dcterms:W3CDTF">2017-07-13T00:30:32Z</dcterms:modified>
</cp:coreProperties>
</file>